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5960" yWindow="-20" windowWidth="6000" windowHeight="6990"/>
  </bookViews>
  <sheets>
    <sheet name="Položkový rozpočet" sheetId="8" r:id="rId1"/>
    <sheet name="Rekapitulace" sheetId="9" r:id="rId2"/>
    <sheet name="Krycí list" sheetId="10" r:id="rId3"/>
  </sheets>
  <definedNames>
    <definedName name="CenaK">'Krycí list'!$C$18</definedName>
    <definedName name="Datum">Rekapitulace!$D$1</definedName>
    <definedName name="NazevObjektu">'Položkový rozpočet'!$D$2</definedName>
    <definedName name="NazevObjektuR">Rekapitulace!$B$5</definedName>
    <definedName name="NazevStavby">'Položkový rozpočet'!$D$1</definedName>
    <definedName name="NazevStavbyR">Rekapitulace!$B$4</definedName>
    <definedName name="_xlnm.Print_Titles" localSheetId="0">'Položkový rozpočet'!$1:$5</definedName>
    <definedName name="PolBegin">'Položkový rozpočet'!$A$5</definedName>
    <definedName name="PolBeginR">Rekapitulace!$A$9</definedName>
    <definedName name="StrediskoK">'Krycí list'!$C$12</definedName>
    <definedName name="ZpracovalK">'Krycí list'!$F$31</definedName>
  </definedNames>
  <calcPr calcId="124519" fullCalcOnLoad="1"/>
</workbook>
</file>

<file path=xl/calcChain.xml><?xml version="1.0" encoding="utf-8"?>
<calcChain xmlns="http://schemas.openxmlformats.org/spreadsheetml/2006/main">
  <c r="C22" i="10"/>
  <c r="D27" i="9"/>
  <c r="I506" i="8"/>
  <c r="D21" i="9"/>
  <c r="I500" i="8"/>
  <c r="H500"/>
  <c r="C21" i="9" s="1"/>
  <c r="H498" i="8"/>
  <c r="A21" i="9"/>
  <c r="B21"/>
  <c r="D20"/>
  <c r="I494" i="8"/>
  <c r="H493"/>
  <c r="H490"/>
  <c r="H487"/>
  <c r="H494" s="1"/>
  <c r="C20" i="9" s="1"/>
  <c r="A20"/>
  <c r="B20"/>
  <c r="D19"/>
  <c r="I483" i="8"/>
  <c r="H482"/>
  <c r="H479"/>
  <c r="H483" s="1"/>
  <c r="C19" i="9" s="1"/>
  <c r="H473" i="8"/>
  <c r="A19" i="9"/>
  <c r="B19"/>
  <c r="D18"/>
  <c r="I469" i="8"/>
  <c r="H468"/>
  <c r="H462"/>
  <c r="H458"/>
  <c r="H452"/>
  <c r="H448"/>
  <c r="H442"/>
  <c r="A18" i="9"/>
  <c r="B18"/>
  <c r="D17"/>
  <c r="I438" i="8"/>
  <c r="H437"/>
  <c r="H434"/>
  <c r="H430"/>
  <c r="A17" i="9"/>
  <c r="B17"/>
  <c r="D16"/>
  <c r="I426" i="8"/>
  <c r="H425"/>
  <c r="H422"/>
  <c r="H416"/>
  <c r="H413"/>
  <c r="H407"/>
  <c r="A16" i="9"/>
  <c r="B16"/>
  <c r="D15"/>
  <c r="I403" i="8"/>
  <c r="H403"/>
  <c r="C15" i="9" s="1"/>
  <c r="H401" i="8"/>
  <c r="A15" i="9"/>
  <c r="B15"/>
  <c r="D14"/>
  <c r="I397" i="8"/>
  <c r="H396"/>
  <c r="H393"/>
  <c r="H397" s="1"/>
  <c r="C14" i="9" s="1"/>
  <c r="A14"/>
  <c r="B14"/>
  <c r="D13"/>
  <c r="I389" i="8"/>
  <c r="H388"/>
  <c r="H389" s="1"/>
  <c r="C13" i="9" s="1"/>
  <c r="A13"/>
  <c r="B13"/>
  <c r="D12"/>
  <c r="I384" i="8"/>
  <c r="H382"/>
  <c r="H376"/>
  <c r="H370"/>
  <c r="H364"/>
  <c r="H360"/>
  <c r="H354"/>
  <c r="H350"/>
  <c r="H346"/>
  <c r="H340"/>
  <c r="H336"/>
  <c r="H332"/>
  <c r="H326"/>
  <c r="H323"/>
  <c r="H317"/>
  <c r="H314"/>
  <c r="H304"/>
  <c r="H299"/>
  <c r="H297"/>
  <c r="H291"/>
  <c r="H289"/>
  <c r="H287"/>
  <c r="H285"/>
  <c r="H279"/>
  <c r="H277"/>
  <c r="H275"/>
  <c r="H269"/>
  <c r="H265"/>
  <c r="H259"/>
  <c r="H253"/>
  <c r="H246"/>
  <c r="H243"/>
  <c r="H237"/>
  <c r="H234"/>
  <c r="H230"/>
  <c r="H224"/>
  <c r="H222"/>
  <c r="H216"/>
  <c r="H214"/>
  <c r="H208"/>
  <c r="H205"/>
  <c r="H203"/>
  <c r="H193"/>
  <c r="H191"/>
  <c r="H188"/>
  <c r="A12" i="9"/>
  <c r="B12"/>
  <c r="D11"/>
  <c r="I184" i="8"/>
  <c r="H179"/>
  <c r="H173"/>
  <c r="H171"/>
  <c r="H165"/>
  <c r="H159"/>
  <c r="A11" i="9"/>
  <c r="B11"/>
  <c r="D10"/>
  <c r="I155" i="8"/>
  <c r="H155"/>
  <c r="C10" i="9" s="1"/>
  <c r="H139" i="8"/>
  <c r="H133"/>
  <c r="H117"/>
  <c r="A10" i="9"/>
  <c r="B10"/>
  <c r="D9"/>
  <c r="I113" i="8"/>
  <c r="H111"/>
  <c r="H103"/>
  <c r="H100"/>
  <c r="H97"/>
  <c r="H95"/>
  <c r="H92"/>
  <c r="H58"/>
  <c r="H52"/>
  <c r="H50"/>
  <c r="H44"/>
  <c r="H42"/>
  <c r="H33"/>
  <c r="H31"/>
  <c r="H8"/>
  <c r="A9" i="9"/>
  <c r="B9"/>
  <c r="B5"/>
  <c r="B4"/>
  <c r="A5" i="10"/>
  <c r="C10"/>
  <c r="C11"/>
  <c r="H469" i="8" l="1"/>
  <c r="C18" i="9" s="1"/>
  <c r="H438" i="8"/>
  <c r="C17" i="9" s="1"/>
  <c r="H426" i="8"/>
  <c r="C16" i="9" s="1"/>
  <c r="H384" i="8"/>
  <c r="C12" i="9" s="1"/>
  <c r="H184" i="8"/>
  <c r="C11" i="9" s="1"/>
  <c r="H113" i="8"/>
  <c r="C9" i="9" s="1"/>
  <c r="H503" i="8"/>
  <c r="F503" s="1"/>
  <c r="F504" s="1"/>
  <c r="C21" i="10" s="1"/>
  <c r="C25" i="9" l="1"/>
  <c r="C19" i="10"/>
  <c r="C18" s="1"/>
  <c r="F506" i="8"/>
  <c r="H504"/>
  <c r="H506" s="1"/>
  <c r="C24" i="9"/>
  <c r="C27" l="1"/>
</calcChain>
</file>

<file path=xl/sharedStrings.xml><?xml version="1.0" encoding="utf-8"?>
<sst xmlns="http://schemas.openxmlformats.org/spreadsheetml/2006/main" count="1167" uniqueCount="375">
  <si>
    <t>Stavba  :</t>
  </si>
  <si>
    <t>Objekt   :</t>
  </si>
  <si>
    <t>Poř.</t>
  </si>
  <si>
    <t>Číslo položky</t>
  </si>
  <si>
    <t>Název položky</t>
  </si>
  <si>
    <t>m.j.</t>
  </si>
  <si>
    <t>Výměra</t>
  </si>
  <si>
    <t>Cena/mj</t>
  </si>
  <si>
    <t>Cena celkem</t>
  </si>
  <si>
    <t xml:space="preserve">                                          R E K A P I T U L A C E</t>
  </si>
  <si>
    <t>Stavba :</t>
  </si>
  <si>
    <t>Objekt :</t>
  </si>
  <si>
    <t>Číslo</t>
  </si>
  <si>
    <t>Název stavebního oddílu</t>
  </si>
  <si>
    <t>Nabídková cena</t>
  </si>
  <si>
    <t xml:space="preserve">                    NABÍDKOVÉHO ROZPOČTU VČ. VÝKAZU VÝMĚR</t>
  </si>
  <si>
    <t>Hmotnost</t>
  </si>
  <si>
    <t>NORMEX MANAGER</t>
  </si>
  <si>
    <t>(C) NORMEX Praha</t>
  </si>
  <si>
    <t>Rozpočet a NZ</t>
  </si>
  <si>
    <t>software &amp; normy</t>
  </si>
  <si>
    <t>Stavba:</t>
  </si>
  <si>
    <t>Objekt:</t>
  </si>
  <si>
    <t>Středisko:</t>
  </si>
  <si>
    <t>Cena včetně DPH :</t>
  </si>
  <si>
    <t>Kč</t>
  </si>
  <si>
    <t>Cena bez DPH:</t>
  </si>
  <si>
    <t>Hmotnost :</t>
  </si>
  <si>
    <t>T</t>
  </si>
  <si>
    <t>Zpracoval:</t>
  </si>
  <si>
    <t>Dne:</t>
  </si>
  <si>
    <t xml:space="preserve"> </t>
  </si>
  <si>
    <t xml:space="preserve">                                                  </t>
  </si>
  <si>
    <t xml:space="preserve">ZEMNI PRACE STAVEBNI                              </t>
  </si>
  <si>
    <t xml:space="preserve">C13220-1202   </t>
  </si>
  <si>
    <t xml:space="preserve">Hlb rýh 2000mm hor 3 1000m3 *                     </t>
  </si>
  <si>
    <t xml:space="preserve">m3  </t>
  </si>
  <si>
    <t xml:space="preserve">              </t>
  </si>
  <si>
    <t>*</t>
  </si>
  <si>
    <t xml:space="preserve">Nádrž I                                           </t>
  </si>
  <si>
    <t xml:space="preserve">kanalizace                                        </t>
  </si>
  <si>
    <t>+</t>
  </si>
  <si>
    <t>(1.625*4.77+1.4*3.16+1.005*34.63+0.695*1.9+0.94*1.</t>
  </si>
  <si>
    <t>98+1.375*7.68+1.55*0.74+1.495*24.71+1.26*5.09+1.27</t>
  </si>
  <si>
    <t xml:space="preserve">*2.42)*1                                          </t>
  </si>
  <si>
    <t xml:space="preserve">rozšíření pro nádrž                               </t>
  </si>
  <si>
    <t xml:space="preserve">2.7*3.7*1.415+3.7*3.7*2.245                       </t>
  </si>
  <si>
    <t xml:space="preserve">výtlak vody                                       </t>
  </si>
  <si>
    <t xml:space="preserve">1.26*10.26*0.8                                    </t>
  </si>
  <si>
    <t xml:space="preserve">rozšíření pro šachtu                              </t>
  </si>
  <si>
    <t xml:space="preserve">0.7*1.5*1.24+1.5*1.5*0.5                          </t>
  </si>
  <si>
    <t xml:space="preserve">nádrž II                                          </t>
  </si>
  <si>
    <t>(1.185*7.03+1.41*2.35+1.425*13.44+1.285*18.41+1.25</t>
  </si>
  <si>
    <t xml:space="preserve">5*2.64+1.305*1.96+1.66*1.86+1.325*6.55)*1         </t>
  </si>
  <si>
    <t xml:space="preserve">2.7*3.7*1.17+3.7*3.7*2.245                        </t>
  </si>
  <si>
    <t xml:space="preserve">1.205*4.7*0.8                                     </t>
  </si>
  <si>
    <t xml:space="preserve">0.7*1.5*1.27+1.5*1.5*0.5                          </t>
  </si>
  <si>
    <t xml:space="preserve">C13220-1209   </t>
  </si>
  <si>
    <t xml:space="preserve">Přípl za lepivost rýh v horn.3    *               </t>
  </si>
  <si>
    <t xml:space="preserve">C15110-1101   </t>
  </si>
  <si>
    <t xml:space="preserve">Pažení příložné hl.do 2m rýhy   *                 </t>
  </si>
  <si>
    <t xml:space="preserve">m2  </t>
  </si>
  <si>
    <t>(1.625*4.77+1.4*3.16+1.55*0.74+1.495*24.71)*2+2.7*</t>
  </si>
  <si>
    <t xml:space="preserve">1.415*2                                           </t>
  </si>
  <si>
    <t xml:space="preserve">Nádrž II                                          </t>
  </si>
  <si>
    <t xml:space="preserve">(1.41*2.35+1.425*13.44+1.66*1.86)*2               </t>
  </si>
  <si>
    <t xml:space="preserve">C15110-1111   </t>
  </si>
  <si>
    <t xml:space="preserve">Odstranění pažení rýh hl. 2m příl.*               </t>
  </si>
  <si>
    <t xml:space="preserve">C15110-1201   </t>
  </si>
  <si>
    <t xml:space="preserve">Paž.stěn výkopu hl.do4m příl.   *                 </t>
  </si>
  <si>
    <t xml:space="preserve">3.7*4*2.245                                       </t>
  </si>
  <si>
    <t xml:space="preserve">C15110-1211   </t>
  </si>
  <si>
    <t xml:space="preserve">Odpaž.stěn příl.do 4m    *                        </t>
  </si>
  <si>
    <t xml:space="preserve">C16110-1101   </t>
  </si>
  <si>
    <t xml:space="preserve">Svislé přemíst výkopku horn4 2.5m *               </t>
  </si>
  <si>
    <t xml:space="preserve">165.934*0.5                                       </t>
  </si>
  <si>
    <t xml:space="preserve">121.502*0.5                                       </t>
  </si>
  <si>
    <t xml:space="preserve">C16270-1105   </t>
  </si>
  <si>
    <t xml:space="preserve">Vodorovné přem.výkopku do 10000m1-4*              </t>
  </si>
  <si>
    <t xml:space="preserve">lože kanalizace                                   </t>
  </si>
  <si>
    <t xml:space="preserve">69*1*0.1+12.5*1*0.1                               </t>
  </si>
  <si>
    <t xml:space="preserve">obsyp kanalizace                                  </t>
  </si>
  <si>
    <t xml:space="preserve">69*1*0.45+12.5*1*0.425                            </t>
  </si>
  <si>
    <t xml:space="preserve">lože výtlak vody                                  </t>
  </si>
  <si>
    <t xml:space="preserve">10.3*0.8*0.1                                      </t>
  </si>
  <si>
    <t xml:space="preserve">obsyp výtlak vody                                 </t>
  </si>
  <si>
    <t xml:space="preserve">10.3*0.8*0.33                                     </t>
  </si>
  <si>
    <t xml:space="preserve">nádrž na dešťovou vodu                            </t>
  </si>
  <si>
    <t>3.14*1.625*1.625*0.3+3.14*1.525*1.525*2.55+3.14*0.</t>
  </si>
  <si>
    <t xml:space="preserve">62*0.62*0.85                                      </t>
  </si>
  <si>
    <t xml:space="preserve">kanalizační šachty                                </t>
  </si>
  <si>
    <t>3.14*0.212*0.212*1.22+3.14*0.157*0.157*(0.59+1.22)</t>
  </si>
  <si>
    <t xml:space="preserve">vodovodní šachta                                  </t>
  </si>
  <si>
    <t xml:space="preserve">3.14*0.62*0.62*1.75                               </t>
  </si>
  <si>
    <t xml:space="preserve">41.33*1*0.1+10.4*1*0.1                            </t>
  </si>
  <si>
    <t xml:space="preserve">41.33*1*0.45+10.4*1*0.425                         </t>
  </si>
  <si>
    <t xml:space="preserve">4.7*0.8*0.1                                       </t>
  </si>
  <si>
    <t xml:space="preserve">4.7*0.8*0.33                                      </t>
  </si>
  <si>
    <t xml:space="preserve">62*0.62*0.45+3.14*0.42*0.42*0.15                  </t>
  </si>
  <si>
    <t xml:space="preserve">3.14*0.212*0.212*(2+1.45)+3.14*0.157*0.157*1.18   </t>
  </si>
  <si>
    <t>C16270-1109/00</t>
  </si>
  <si>
    <t xml:space="preserve">Příplatek zkd 1000m tř.1-4                        </t>
  </si>
  <si>
    <t xml:space="preserve">126.849*23                                        </t>
  </si>
  <si>
    <t xml:space="preserve">C17120-1201   </t>
  </si>
  <si>
    <t xml:space="preserve">Uložení sypaniny na skládku   *                   </t>
  </si>
  <si>
    <t xml:space="preserve">90000007      </t>
  </si>
  <si>
    <t xml:space="preserve">Poplatek za skládku - zemina                      </t>
  </si>
  <si>
    <t xml:space="preserve">t   </t>
  </si>
  <si>
    <t xml:space="preserve">126.849*2                                         </t>
  </si>
  <si>
    <t xml:space="preserve">C17410-1101   </t>
  </si>
  <si>
    <t xml:space="preserve">Zásyp zhutnění jam   *                            </t>
  </si>
  <si>
    <t xml:space="preserve">287.436-126.849                                   </t>
  </si>
  <si>
    <t xml:space="preserve">C17510-1101   </t>
  </si>
  <si>
    <t xml:space="preserve">Obsyp potr bez prohoz sypaniny *                  </t>
  </si>
  <si>
    <t>36.363+2.719-69.04*3.14*0.08*0.08-12.5*3.14*0.065*</t>
  </si>
  <si>
    <t xml:space="preserve">0.065-10.3*3.14*0.015*0.015                       </t>
  </si>
  <si>
    <t>23.019+1.241-41.33*3.14*0.08*0.08-10.4*3.14*0.065*</t>
  </si>
  <si>
    <t xml:space="preserve">0.065-4.7*3.14*0.015*0.015                        </t>
  </si>
  <si>
    <t xml:space="preserve">58331183      </t>
  </si>
  <si>
    <t xml:space="preserve">Kamenivo těž.drobné fr.0-4 Z                      </t>
  </si>
  <si>
    <t xml:space="preserve">60.809*1.1*1.02                                   </t>
  </si>
  <si>
    <t>Oddíl celkem</t>
  </si>
  <si>
    <t xml:space="preserve">SVISLE KONSTRUKCE                                 </t>
  </si>
  <si>
    <t xml:space="preserve">C38032-6132   </t>
  </si>
  <si>
    <t xml:space="preserve">Kompl kon BŽV C 25/30 15-30cm tl                  </t>
  </si>
  <si>
    <t xml:space="preserve">nádrž I                                           </t>
  </si>
  <si>
    <t xml:space="preserve">podbetonování                                     </t>
  </si>
  <si>
    <t xml:space="preserve">3.14*1.625*1.625*0.25                             </t>
  </si>
  <si>
    <t xml:space="preserve">obetonování                                       </t>
  </si>
  <si>
    <t xml:space="preserve">(3.14*1.525*1.525-3.14*1.275*1.275)*2.3           </t>
  </si>
  <si>
    <t xml:space="preserve">strop nádrže                                      </t>
  </si>
  <si>
    <t xml:space="preserve">(3.14*1.525*1.525-3.14*0.49*0.49)*0.25            </t>
  </si>
  <si>
    <t xml:space="preserve">C38035-6221   </t>
  </si>
  <si>
    <t xml:space="preserve">Bed kompl kon omít pl zaobl zříz  *               </t>
  </si>
  <si>
    <t xml:space="preserve">3.14*2.35*0.3+3.14*3.05*2.55+3.14*0.98*0.25       </t>
  </si>
  <si>
    <t xml:space="preserve">R38036-2005   </t>
  </si>
  <si>
    <t xml:space="preserve">Výztuž stropu svařov sítě Kari *                  </t>
  </si>
  <si>
    <t xml:space="preserve">drát pr.8 100/100  -  7.892kg/m2                  </t>
  </si>
  <si>
    <t xml:space="preserve">stěny                                             </t>
  </si>
  <si>
    <t xml:space="preserve">3.14*2.8*2*7.9*1.15*0.001                         </t>
  </si>
  <si>
    <t xml:space="preserve">dno                                               </t>
  </si>
  <si>
    <t xml:space="preserve">3.14*3.25*2*1.15*0.001                            </t>
  </si>
  <si>
    <t xml:space="preserve">strop                                             </t>
  </si>
  <si>
    <t xml:space="preserve">(3.14*3.05-3.14*0.98)*2*1.15*0.001                </t>
  </si>
  <si>
    <t xml:space="preserve">VODOROVNE KONSTRUKCE                              </t>
  </si>
  <si>
    <t xml:space="preserve">C45157-3111   </t>
  </si>
  <si>
    <t xml:space="preserve">Lože výkopu ze štěrkopísku  *                     </t>
  </si>
  <si>
    <t xml:space="preserve">8.15+0.824                                        </t>
  </si>
  <si>
    <t xml:space="preserve">5.173+0.376                                       </t>
  </si>
  <si>
    <t xml:space="preserve">C45211-2111   </t>
  </si>
  <si>
    <t xml:space="preserve">Osaz B prstenců výšky do 100mm                    </t>
  </si>
  <si>
    <t xml:space="preserve">kus </t>
  </si>
  <si>
    <t xml:space="preserve">1                                                 </t>
  </si>
  <si>
    <t xml:space="preserve">59224667      </t>
  </si>
  <si>
    <t xml:space="preserve">Vyr.prstenec TBW Q.1 625/100/120                  </t>
  </si>
  <si>
    <t xml:space="preserve">ks  </t>
  </si>
  <si>
    <t xml:space="preserve">C45231-1121   </t>
  </si>
  <si>
    <t xml:space="preserve">Desky B výkop B tř.C 8/10                         </t>
  </si>
  <si>
    <t xml:space="preserve">3.14*1.625*1.625*0.05                             </t>
  </si>
  <si>
    <t xml:space="preserve">R45753-1111   </t>
  </si>
  <si>
    <t xml:space="preserve">Filtr vrstvy hrub drc nezh fr.8-16mm              </t>
  </si>
  <si>
    <t xml:space="preserve">vodovodní šachta I                                </t>
  </si>
  <si>
    <t xml:space="preserve">3.14*0.5*0.5*0.4                                  </t>
  </si>
  <si>
    <t xml:space="preserve">vodovodní šachta II                               </t>
  </si>
  <si>
    <t xml:space="preserve">POTRUBI                                           </t>
  </si>
  <si>
    <t xml:space="preserve">C89224-1111   </t>
  </si>
  <si>
    <t xml:space="preserve">Tlak zkouška vodov potr DN do 80 *                </t>
  </si>
  <si>
    <t xml:space="preserve">m   </t>
  </si>
  <si>
    <t xml:space="preserve">10.3+4.7                                          </t>
  </si>
  <si>
    <t xml:space="preserve">C89223-3111   </t>
  </si>
  <si>
    <t xml:space="preserve">Dezinfekce vodov potr DN do 70                    </t>
  </si>
  <si>
    <t xml:space="preserve">C89440-1211   </t>
  </si>
  <si>
    <t xml:space="preserve">Osaz B dílců TBS 29/100/9  *                      </t>
  </si>
  <si>
    <t xml:space="preserve">3                                                 </t>
  </si>
  <si>
    <t xml:space="preserve">59224374      </t>
  </si>
  <si>
    <t xml:space="preserve">Skruž TBS Q 250/1000/120-SP                       </t>
  </si>
  <si>
    <t xml:space="preserve">59224375      </t>
  </si>
  <si>
    <t xml:space="preserve">Skruž TBS Q 500/1000/120-SP                       </t>
  </si>
  <si>
    <t xml:space="preserve">(1+3+3)*1.01                                      </t>
  </si>
  <si>
    <t xml:space="preserve">C89440-3011   </t>
  </si>
  <si>
    <t xml:space="preserve">Osaz strop dílců - různé druhy                    </t>
  </si>
  <si>
    <t xml:space="preserve">nádrž a vodovodní šachta I                        </t>
  </si>
  <si>
    <t xml:space="preserve">2                                                 </t>
  </si>
  <si>
    <t xml:space="preserve">nádrž a vodovodní šachta II                       </t>
  </si>
  <si>
    <t xml:space="preserve">59224378      </t>
  </si>
  <si>
    <t xml:space="preserve">Přechod.deska TZK Q 625/200/120/T                 </t>
  </si>
  <si>
    <t xml:space="preserve">C89910-1111   </t>
  </si>
  <si>
    <t xml:space="preserve">Osaz poklopu s rámem do 50kg                      </t>
  </si>
  <si>
    <t xml:space="preserve">nádrž I-kanalizační šachty                        </t>
  </si>
  <si>
    <t xml:space="preserve">nádrž II-kanalizační šachta                       </t>
  </si>
  <si>
    <t xml:space="preserve">28696985      </t>
  </si>
  <si>
    <t xml:space="preserve">Poklop litin.D 315mm 12,5T                        </t>
  </si>
  <si>
    <t xml:space="preserve">C89910-2111   </t>
  </si>
  <si>
    <t xml:space="preserve">Osaz poklopu s ramem do 100kg   *                 </t>
  </si>
  <si>
    <t xml:space="preserve">nádrž I+kanalizační a vodovodní šachta            </t>
  </si>
  <si>
    <t xml:space="preserve">1+1+1                                             </t>
  </si>
  <si>
    <t xml:space="preserve">nádrž II+kanalizační a vodovodní šachty           </t>
  </si>
  <si>
    <t xml:space="preserve">1+2+1                                             </t>
  </si>
  <si>
    <t xml:space="preserve">55296006      </t>
  </si>
  <si>
    <t xml:space="preserve">Poklop HE-770 B125 D 600mm                        </t>
  </si>
  <si>
    <t xml:space="preserve">včetně těsnění a klíče                            </t>
  </si>
  <si>
    <t xml:space="preserve">2+2                                               </t>
  </si>
  <si>
    <t xml:space="preserve">28696296      </t>
  </si>
  <si>
    <t xml:space="preserve">Litinový poklop D 425/12,5T                       </t>
  </si>
  <si>
    <t xml:space="preserve">    </t>
  </si>
  <si>
    <t xml:space="preserve">1+2                                               </t>
  </si>
  <si>
    <t xml:space="preserve">C87116-1121   </t>
  </si>
  <si>
    <t xml:space="preserve">Mtž potr výkop tr polyetyl D 32                   </t>
  </si>
  <si>
    <t xml:space="preserve">10.3                                              </t>
  </si>
  <si>
    <t xml:space="preserve">4.7                                               </t>
  </si>
  <si>
    <t xml:space="preserve">28613883      </t>
  </si>
  <si>
    <t xml:space="preserve">Trubka tlak PEHD PN 10 D 32x3mm                   </t>
  </si>
  <si>
    <t xml:space="preserve">15*1.015                                          </t>
  </si>
  <si>
    <t>C87716-1121/98</t>
  </si>
  <si>
    <t xml:space="preserve">Mtž elektrotvar. na potr z polyetyl.              </t>
  </si>
  <si>
    <t xml:space="preserve">vnější průměr 32 mm                               </t>
  </si>
  <si>
    <t xml:space="preserve">5+2                                               </t>
  </si>
  <si>
    <t xml:space="preserve">28613937      </t>
  </si>
  <si>
    <t xml:space="preserve">El.koleno D 32/W90 st PE 100                      </t>
  </si>
  <si>
    <t xml:space="preserve">5*1.015                                           </t>
  </si>
  <si>
    <t xml:space="preserve">28634322      </t>
  </si>
  <si>
    <t xml:space="preserve">28685050      </t>
  </si>
  <si>
    <t xml:space="preserve">28634326      </t>
  </si>
  <si>
    <t xml:space="preserve">28670830      </t>
  </si>
  <si>
    <t xml:space="preserve">C0921         </t>
  </si>
  <si>
    <t xml:space="preserve">Mont.+osaz.plast.šachet do výkopu                 </t>
  </si>
  <si>
    <t xml:space="preserve">kpl </t>
  </si>
  <si>
    <t xml:space="preserve">28701291      </t>
  </si>
  <si>
    <t xml:space="preserve">Šachtové dno PP 315x150 sběr.45st                 </t>
  </si>
  <si>
    <t xml:space="preserve">28696315      </t>
  </si>
  <si>
    <t xml:space="preserve">28696058      </t>
  </si>
  <si>
    <t xml:space="preserve">Teleskop.adaptér 315x375                          </t>
  </si>
  <si>
    <t xml:space="preserve">28770991      </t>
  </si>
  <si>
    <t xml:space="preserve">Nádrž plastová D 2,55m, H=2,3m                    </t>
  </si>
  <si>
    <t xml:space="preserve">Mont.+osaz.plast.nádrže do výkopu                 </t>
  </si>
  <si>
    <t xml:space="preserve">C81731-4111   </t>
  </si>
  <si>
    <t xml:space="preserve">Mtž B útesů s hrdlem DN 150                       </t>
  </si>
  <si>
    <t xml:space="preserve">napojení na stáv.šachtu                           </t>
  </si>
  <si>
    <t>R87131-3121/01</t>
  </si>
  <si>
    <t xml:space="preserve">Mtž potr PVC ov do 20pr DN 125  *                 </t>
  </si>
  <si>
    <t xml:space="preserve">1.9+2+6.2+2.4                                     </t>
  </si>
  <si>
    <t xml:space="preserve">od geigrů                                         </t>
  </si>
  <si>
    <t xml:space="preserve">4                                                 </t>
  </si>
  <si>
    <t xml:space="preserve">2+2+6.5                                           </t>
  </si>
  <si>
    <t xml:space="preserve">28611130      </t>
  </si>
  <si>
    <t xml:space="preserve">Trub PVC kan.hrd o KGEM 125x3 dl 1m               </t>
  </si>
  <si>
    <t xml:space="preserve">30*1.093                                          </t>
  </si>
  <si>
    <t xml:space="preserve">C87131-3121   </t>
  </si>
  <si>
    <t xml:space="preserve">Mtž potr PVC ov do 20pr DN150  *                  </t>
  </si>
  <si>
    <t xml:space="preserve">4.8+32.2+32+1.75                                  </t>
  </si>
  <si>
    <t xml:space="preserve">1.5+40+1.75                                       </t>
  </si>
  <si>
    <t xml:space="preserve">28611127      </t>
  </si>
  <si>
    <t xml:space="preserve">Trubka PVC kan.hrd KGEM DN 150 dl.1m              </t>
  </si>
  <si>
    <t xml:space="preserve">114*1.093                                         </t>
  </si>
  <si>
    <t xml:space="preserve">C87735-3121   </t>
  </si>
  <si>
    <t xml:space="preserve">Mtž tvar PVC ov odboč DN200                       </t>
  </si>
  <si>
    <t xml:space="preserve">28650476      </t>
  </si>
  <si>
    <t xml:space="preserve">Odbočka odpad.PVC KGEA 150/125/45 st              </t>
  </si>
  <si>
    <t xml:space="preserve">1*1.015                                           </t>
  </si>
  <si>
    <t xml:space="preserve">28650792      </t>
  </si>
  <si>
    <t xml:space="preserve">Odbočka kanal.PVC D150/125mm 87st                 </t>
  </si>
  <si>
    <t xml:space="preserve">2*1.015                                           </t>
  </si>
  <si>
    <t xml:space="preserve">C87731-3123   </t>
  </si>
  <si>
    <t xml:space="preserve">Mtž tvar PVC ov jednoos DN150                     </t>
  </si>
  <si>
    <t xml:space="preserve">1+5+4+2                                           </t>
  </si>
  <si>
    <t xml:space="preserve">1+1+2+4+2                                         </t>
  </si>
  <si>
    <t xml:space="preserve">28650665      </t>
  </si>
  <si>
    <t xml:space="preserve">Koleno PVC kanal pr.125 mm 45 st                  </t>
  </si>
  <si>
    <t xml:space="preserve">28650664      </t>
  </si>
  <si>
    <t xml:space="preserve">Koleno PVC kanal D 125 mm 30 st                   </t>
  </si>
  <si>
    <t xml:space="preserve">28650666      </t>
  </si>
  <si>
    <t xml:space="preserve">Koleno PVC kanal pr.125 mm 87,5 st                </t>
  </si>
  <si>
    <t xml:space="preserve">4*1.015                                           </t>
  </si>
  <si>
    <t xml:space="preserve">28650914      </t>
  </si>
  <si>
    <t xml:space="preserve">Redukce kanal.PVC KGR 150/125mm                   </t>
  </si>
  <si>
    <t xml:space="preserve">28650661      </t>
  </si>
  <si>
    <t xml:space="preserve">Kolena PVC kanal pr.150 mm 45 st                  </t>
  </si>
  <si>
    <t xml:space="preserve">28650673      </t>
  </si>
  <si>
    <t xml:space="preserve">Koleno kanal.PVC KGB DN150 87 st                  </t>
  </si>
  <si>
    <t xml:space="preserve">R89131-4121   </t>
  </si>
  <si>
    <t xml:space="preserve">Mtž filtru DN 150                                 </t>
  </si>
  <si>
    <t xml:space="preserve">28696408      </t>
  </si>
  <si>
    <t xml:space="preserve">Filtr pro dešťovou vodu DN 150                    </t>
  </si>
  <si>
    <t xml:space="preserve">s automat.čištěním technolog."vod.skoku"          </t>
  </si>
  <si>
    <t xml:space="preserve">PRESUN HMOT                                       </t>
  </si>
  <si>
    <t xml:space="preserve">C99827-6101   </t>
  </si>
  <si>
    <t xml:space="preserve">Přesun hm tr.plas.otevř.výkop  *                  </t>
  </si>
  <si>
    <t xml:space="preserve">M21-810009/70 </t>
  </si>
  <si>
    <t xml:space="preserve">Mtž.kabel ulož.volně výkop/kanál                  </t>
  </si>
  <si>
    <t xml:space="preserve">CYKY 4x1,5                                        </t>
  </si>
  <si>
    <t xml:space="preserve">34140824      </t>
  </si>
  <si>
    <t xml:space="preserve">Vodič CY černý 2,50 drát                          </t>
  </si>
  <si>
    <t xml:space="preserve">46-M ZEMNI PRACE PRO ELEKROMONTAZE                </t>
  </si>
  <si>
    <t xml:space="preserve">M46-490012/01 </t>
  </si>
  <si>
    <t xml:space="preserve">Zakrytí kabelu výstraž.folií PVC                  </t>
  </si>
  <si>
    <t xml:space="preserve">šířka 33 cm                                       </t>
  </si>
  <si>
    <t xml:space="preserve">IZOLACE PROTI VODE A VLHKOSTI                     </t>
  </si>
  <si>
    <t xml:space="preserve">C71111-1001   </t>
  </si>
  <si>
    <t xml:space="preserve">Izol vlhk studená vod ALP                         </t>
  </si>
  <si>
    <t xml:space="preserve">(3.14*1.275*1.275-3.14*0.62*0.62+3.14*1.24*0.2)*2 </t>
  </si>
  <si>
    <t xml:space="preserve">11163150      </t>
  </si>
  <si>
    <t xml:space="preserve">Lak asfaltový ALP-PENETRAL sudy                   </t>
  </si>
  <si>
    <t xml:space="preserve">18.704*0.0002                                     </t>
  </si>
  <si>
    <t xml:space="preserve">C71114-1559   </t>
  </si>
  <si>
    <t xml:space="preserve">Izol vlhk přitav  vod NAIP *                      </t>
  </si>
  <si>
    <t xml:space="preserve">4.676                                             </t>
  </si>
  <si>
    <t xml:space="preserve">62831116      </t>
  </si>
  <si>
    <t xml:space="preserve">Pasy asfalt.str.IPA 400/H-PE                      </t>
  </si>
  <si>
    <t xml:space="preserve">9.352*1.15                                        </t>
  </si>
  <si>
    <t xml:space="preserve">C99871-1101   </t>
  </si>
  <si>
    <t xml:space="preserve">Přesun hm izol.voda výška 6m   *                  </t>
  </si>
  <si>
    <t xml:space="preserve">VNITRNI KANALIZACE                                </t>
  </si>
  <si>
    <t xml:space="preserve">R72124-2116   </t>
  </si>
  <si>
    <t xml:space="preserve">Mtž lapače střeš splavenin DN 125  *              </t>
  </si>
  <si>
    <t xml:space="preserve">28702230      </t>
  </si>
  <si>
    <t xml:space="preserve">Lapač střeš.splav.Geiger HL 660/2                 </t>
  </si>
  <si>
    <t xml:space="preserve">DN 125                                            </t>
  </si>
  <si>
    <t xml:space="preserve">C99872-1101   </t>
  </si>
  <si>
    <t xml:space="preserve">Přesun hm kanalizace výška  6m  *                 </t>
  </si>
  <si>
    <t xml:space="preserve">VNITRNI VODOVOD                                   </t>
  </si>
  <si>
    <t xml:space="preserve">C72217-0944   </t>
  </si>
  <si>
    <t xml:space="preserve">Potrubí rPE spojka K 285 G 1"                     </t>
  </si>
  <si>
    <t xml:space="preserve">C72214-0233   </t>
  </si>
  <si>
    <t xml:space="preserve">Potrubí ocel pozink IVCCT D 28x1,5mm              </t>
  </si>
  <si>
    <t xml:space="preserve">1.1                                               </t>
  </si>
  <si>
    <t xml:space="preserve">C72222-9102   </t>
  </si>
  <si>
    <t xml:space="preserve">Mtž vodov armatur 1závit G 3/4                    </t>
  </si>
  <si>
    <t xml:space="preserve">1+1                                               </t>
  </si>
  <si>
    <t xml:space="preserve">55196180      </t>
  </si>
  <si>
    <t xml:space="preserve">Kohout kulový vypouštěcí G 3/4"                   </t>
  </si>
  <si>
    <t xml:space="preserve">55196179      </t>
  </si>
  <si>
    <t xml:space="preserve">Kohout kulový G 3/4"-zahrad.motýl                 </t>
  </si>
  <si>
    <t xml:space="preserve">C99872-2101   </t>
  </si>
  <si>
    <t xml:space="preserve">Přesun hm vodovod výška  6m   *                   </t>
  </si>
  <si>
    <t xml:space="preserve">STROJNI VYBAVENI                                  </t>
  </si>
  <si>
    <t xml:space="preserve">R72422-1152   </t>
  </si>
  <si>
    <t xml:space="preserve">Mtž dom ponor.vodárny                             </t>
  </si>
  <si>
    <t>soub</t>
  </si>
  <si>
    <t xml:space="preserve">42697430      </t>
  </si>
  <si>
    <t xml:space="preserve">Ponorná dom.vodárna vč.sací soupravy              </t>
  </si>
  <si>
    <t xml:space="preserve">P=1,1kW, 230V,Qmax=95l/min,Hmax=46m               </t>
  </si>
  <si>
    <t xml:space="preserve">C99872-4101   </t>
  </si>
  <si>
    <t xml:space="preserve">Stroj vyb přesun hmot výška -6m                   </t>
  </si>
  <si>
    <t xml:space="preserve">KONSTRUKCE KLEMPIRSKE                             </t>
  </si>
  <si>
    <t>C76455-4503/01</t>
  </si>
  <si>
    <t xml:space="preserve">M.trouby odpad.kruh.d120mm Rheinzink              </t>
  </si>
  <si>
    <t xml:space="preserve">komplet                                           </t>
  </si>
  <si>
    <t>C76455-4503/69</t>
  </si>
  <si>
    <t xml:space="preserve">V.trouby odpad.kruh.d120mm Rheinzink              </t>
  </si>
  <si>
    <t xml:space="preserve">C99876-4101   </t>
  </si>
  <si>
    <t xml:space="preserve">Přesun hmot klmp-50m výška-6m   *                 </t>
  </si>
  <si>
    <t xml:space="preserve">DOPOČTY PRIRAZEK                                  </t>
  </si>
  <si>
    <t xml:space="preserve">C0942         </t>
  </si>
  <si>
    <t xml:space="preserve">VRN HSV - zařízení staveniště  2,3%               </t>
  </si>
  <si>
    <t xml:space="preserve">TKč </t>
  </si>
  <si>
    <t xml:space="preserve">/zadá se absol.částka základny/                   </t>
  </si>
  <si>
    <t>REKAPITULACE:</t>
  </si>
  <si>
    <t>Celkem</t>
  </si>
  <si>
    <t>Daň z přidané hodnoty:</t>
  </si>
  <si>
    <t>Cena včetně DPH:</t>
  </si>
  <si>
    <t xml:space="preserve">95 - Projektové práce Ing.M.Pelikánová       </t>
  </si>
  <si>
    <t xml:space="preserve">            </t>
  </si>
  <si>
    <t xml:space="preserve">Hlaváčková          </t>
  </si>
  <si>
    <t xml:space="preserve">6230020 - D2.SO 786-ZŠ Školní-nádrže+dešť.kanal.+výtl.vody                     </t>
  </si>
  <si>
    <t xml:space="preserve">Šachta dno PP 425x150 sběrné                </t>
  </si>
  <si>
    <t xml:space="preserve">Šachtové dno 425x150 průtočné               </t>
  </si>
  <si>
    <t xml:space="preserve">Šacht.korug. roura 425x1500mm               </t>
  </si>
  <si>
    <t xml:space="preserve">Telesk.adaptér 425x375                      </t>
  </si>
  <si>
    <t xml:space="preserve">Šacht.korug.roura 315x1250                   </t>
  </si>
  <si>
    <t xml:space="preserve">21-M ELEKTROMONTAZE                    </t>
  </si>
  <si>
    <t>Ing.Michaela Pelikánová</t>
  </si>
  <si>
    <t>DPH 21%:</t>
  </si>
  <si>
    <t>21% daň z PH :</t>
  </si>
  <si>
    <t xml:space="preserve">623 - Horní Slavkov-hospodaření s dešťovou vodou-1.etapa                    </t>
  </si>
  <si>
    <t>VÝKAZ  VÝMĚR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</si>
</sst>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8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left"/>
    </xf>
    <xf numFmtId="164" fontId="1" fillId="0" borderId="0" xfId="0" applyNumberFormat="1" applyFont="1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14" fontId="1" fillId="0" borderId="0" xfId="0" applyNumberFormat="1" applyFont="1"/>
    <xf numFmtId="0" fontId="1" fillId="0" borderId="0" xfId="0" applyNumberFormat="1" applyFont="1"/>
    <xf numFmtId="164" fontId="0" fillId="0" borderId="0" xfId="0" applyNumberFormat="1"/>
    <xf numFmtId="49" fontId="1" fillId="0" borderId="0" xfId="0" applyNumberFormat="1" applyFont="1"/>
    <xf numFmtId="49" fontId="2" fillId="0" borderId="1" xfId="0" applyNumberFormat="1" applyFont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2" fillId="0" borderId="3" xfId="0" applyNumberFormat="1" applyFont="1" applyBorder="1" applyAlignment="1">
      <alignment horizontal="left"/>
    </xf>
    <xf numFmtId="0" fontId="0" fillId="0" borderId="0" xfId="0" applyNumberFormat="1"/>
    <xf numFmtId="0" fontId="3" fillId="0" borderId="0" xfId="0" applyNumberFormat="1" applyFont="1"/>
    <xf numFmtId="0" fontId="2" fillId="0" borderId="1" xfId="0" applyNumberFormat="1" applyFont="1" applyBorder="1"/>
    <xf numFmtId="0" fontId="0" fillId="0" borderId="0" xfId="0" applyAlignment="1">
      <alignment horizontal="right"/>
    </xf>
    <xf numFmtId="0" fontId="4" fillId="0" borderId="0" xfId="0" applyFont="1"/>
    <xf numFmtId="49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3" fontId="0" fillId="0" borderId="0" xfId="0" applyNumberFormat="1"/>
    <xf numFmtId="167" fontId="0" fillId="0" borderId="0" xfId="0" applyNumberFormat="1"/>
    <xf numFmtId="0" fontId="5" fillId="0" borderId="4" xfId="0" applyFont="1" applyBorder="1" applyAlignment="1">
      <alignment vertical="center"/>
    </xf>
    <xf numFmtId="3" fontId="5" fillId="0" borderId="4" xfId="0" applyNumberFormat="1" applyFont="1" applyBorder="1" applyAlignment="1">
      <alignment vertical="center"/>
    </xf>
    <xf numFmtId="4" fontId="0" fillId="0" borderId="0" xfId="0" applyNumberFormat="1"/>
    <xf numFmtId="4" fontId="1" fillId="0" borderId="0" xfId="0" applyNumberFormat="1" applyFont="1"/>
    <xf numFmtId="4" fontId="2" fillId="0" borderId="1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5" xfId="0" applyFont="1" applyBorder="1" applyAlignment="1">
      <alignment vertical="center"/>
    </xf>
    <xf numFmtId="2" fontId="6" fillId="0" borderId="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49" fontId="1" fillId="0" borderId="4" xfId="0" applyNumberFormat="1" applyFont="1" applyBorder="1"/>
    <xf numFmtId="0" fontId="1" fillId="0" borderId="4" xfId="0" applyFont="1" applyBorder="1"/>
    <xf numFmtId="164" fontId="6" fillId="0" borderId="2" xfId="0" applyNumberFormat="1" applyFont="1" applyBorder="1" applyAlignment="1">
      <alignment vertical="center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49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vertical="center"/>
    </xf>
    <xf numFmtId="164" fontId="6" fillId="0" borderId="8" xfId="0" applyNumberFormat="1" applyFont="1" applyBorder="1" applyAlignment="1">
      <alignment vertical="center"/>
    </xf>
    <xf numFmtId="164" fontId="6" fillId="0" borderId="9" xfId="0" applyNumberFormat="1" applyFont="1" applyBorder="1" applyAlignment="1">
      <alignment vertical="center"/>
    </xf>
    <xf numFmtId="49" fontId="6" fillId="0" borderId="4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9" fontId="6" fillId="0" borderId="4" xfId="0" applyNumberFormat="1" applyFont="1" applyBorder="1" applyAlignment="1">
      <alignment horizontal="right" vertical="center"/>
    </xf>
    <xf numFmtId="49" fontId="6" fillId="0" borderId="2" xfId="0" applyNumberFormat="1" applyFont="1" applyBorder="1" applyAlignment="1">
      <alignment horizontal="right" vertical="center"/>
    </xf>
    <xf numFmtId="2" fontId="7" fillId="0" borderId="0" xfId="0" applyNumberFormat="1" applyFont="1" applyBorder="1" applyAlignment="1">
      <alignment vertical="center"/>
    </xf>
    <xf numFmtId="164" fontId="7" fillId="0" borderId="8" xfId="0" applyNumberFormat="1" applyFont="1" applyBorder="1" applyAlignment="1">
      <alignment vertical="center"/>
    </xf>
    <xf numFmtId="2" fontId="7" fillId="0" borderId="7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4" fontId="1" fillId="0" borderId="0" xfId="0" applyNumberFormat="1" applyFont="1" applyAlignment="1">
      <alignment horizontal="right"/>
    </xf>
    <xf numFmtId="0" fontId="6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7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0" fontId="6" fillId="0" borderId="4" xfId="0" applyNumberFormat="1" applyFont="1" applyBorder="1" applyAlignment="1">
      <alignment vertical="center"/>
    </xf>
    <xf numFmtId="4" fontId="6" fillId="0" borderId="4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4" fontId="1" fillId="0" borderId="0" xfId="0" applyNumberFormat="1" applyFont="1" applyBorder="1"/>
    <xf numFmtId="4" fontId="2" fillId="0" borderId="0" xfId="0" applyNumberFormat="1" applyFont="1" applyBorder="1" applyAlignment="1">
      <alignment horizontal="center"/>
    </xf>
    <xf numFmtId="4" fontId="1" fillId="0" borderId="4" xfId="0" applyNumberFormat="1" applyFont="1" applyBorder="1"/>
    <xf numFmtId="4" fontId="6" fillId="0" borderId="4" xfId="0" applyNumberFormat="1" applyFont="1" applyBorder="1" applyAlignment="1">
      <alignment vertical="center"/>
    </xf>
    <xf numFmtId="10" fontId="6" fillId="0" borderId="4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I507"/>
  <sheetViews>
    <sheetView tabSelected="1" workbookViewId="0">
      <selection activeCell="B1" sqref="B1"/>
    </sheetView>
  </sheetViews>
  <sheetFormatPr defaultColWidth="9.1796875" defaultRowHeight="10"/>
  <cols>
    <col min="1" max="1" width="3.7265625" style="1" customWidth="1"/>
    <col min="2" max="2" width="12.1796875" style="13" customWidth="1"/>
    <col min="3" max="3" width="1.26953125" style="1" customWidth="1"/>
    <col min="4" max="4" width="29" style="13" customWidth="1"/>
    <col min="5" max="5" width="3.54296875" style="1" customWidth="1"/>
    <col min="6" max="6" width="9.7265625" style="31" customWidth="1"/>
    <col min="7" max="7" width="8.54296875" style="31" customWidth="1"/>
    <col min="8" max="8" width="10.26953125" style="31" customWidth="1"/>
    <col min="9" max="9" width="8.54296875" style="4" customWidth="1"/>
    <col min="10" max="16384" width="9.1796875" style="1"/>
  </cols>
  <sheetData>
    <row r="1" spans="1:9">
      <c r="A1" s="1" t="s">
        <v>0</v>
      </c>
      <c r="D1" s="13" t="s">
        <v>373</v>
      </c>
    </row>
    <row r="2" spans="1:9">
      <c r="A2" s="1" t="s">
        <v>1</v>
      </c>
      <c r="D2" s="13" t="s">
        <v>363</v>
      </c>
    </row>
    <row r="4" spans="1:9">
      <c r="A4" s="5" t="s">
        <v>2</v>
      </c>
      <c r="B4" s="16" t="s">
        <v>3</v>
      </c>
      <c r="C4" s="9"/>
      <c r="D4" s="14" t="s">
        <v>4</v>
      </c>
      <c r="E4" s="6" t="s">
        <v>5</v>
      </c>
      <c r="F4" s="32" t="s">
        <v>6</v>
      </c>
      <c r="G4" s="32" t="s">
        <v>7</v>
      </c>
      <c r="H4" s="32" t="s">
        <v>8</v>
      </c>
      <c r="I4" s="7" t="s">
        <v>16</v>
      </c>
    </row>
    <row r="5" spans="1:9" ht="10.5">
      <c r="A5" s="2"/>
      <c r="B5" s="33" t="s">
        <v>32</v>
      </c>
      <c r="C5" s="3"/>
      <c r="D5" s="15"/>
      <c r="E5" s="2"/>
      <c r="F5" s="57"/>
      <c r="G5" s="57"/>
      <c r="H5" s="67"/>
    </row>
    <row r="6" spans="1:9" ht="10.5">
      <c r="A6" s="35">
        <v>1</v>
      </c>
      <c r="B6" s="34" t="s">
        <v>33</v>
      </c>
      <c r="F6" s="68"/>
    </row>
    <row r="8" spans="1:9">
      <c r="A8" s="1">
        <v>1</v>
      </c>
      <c r="B8" s="13" t="s">
        <v>34</v>
      </c>
      <c r="D8" s="13" t="s">
        <v>35</v>
      </c>
      <c r="E8" s="1" t="s">
        <v>36</v>
      </c>
      <c r="F8" s="31">
        <v>287.43599999999998</v>
      </c>
      <c r="H8" s="31">
        <f>F8*G8</f>
        <v>0</v>
      </c>
      <c r="I8" s="4">
        <v>0</v>
      </c>
    </row>
    <row r="9" spans="1:9">
      <c r="B9" s="13" t="s">
        <v>37</v>
      </c>
      <c r="C9" s="1" t="s">
        <v>38</v>
      </c>
      <c r="D9" s="13" t="s">
        <v>39</v>
      </c>
    </row>
    <row r="10" spans="1:9">
      <c r="B10" s="13" t="s">
        <v>37</v>
      </c>
      <c r="C10" s="1" t="s">
        <v>38</v>
      </c>
      <c r="D10" s="13" t="s">
        <v>40</v>
      </c>
    </row>
    <row r="11" spans="1:9">
      <c r="B11" s="13" t="s">
        <v>37</v>
      </c>
      <c r="C11" s="1" t="s">
        <v>41</v>
      </c>
      <c r="D11" s="13" t="s">
        <v>42</v>
      </c>
      <c r="G11" s="31">
        <v>108.295</v>
      </c>
    </row>
    <row r="12" spans="1:9">
      <c r="B12" s="13" t="s">
        <v>37</v>
      </c>
      <c r="C12" s="1" t="s">
        <v>31</v>
      </c>
      <c r="D12" s="13" t="s">
        <v>43</v>
      </c>
    </row>
    <row r="13" spans="1:9">
      <c r="B13" s="13" t="s">
        <v>37</v>
      </c>
      <c r="C13" s="1" t="s">
        <v>31</v>
      </c>
      <c r="D13" s="13" t="s">
        <v>44</v>
      </c>
    </row>
    <row r="14" spans="1:9">
      <c r="B14" s="13" t="s">
        <v>37</v>
      </c>
      <c r="C14" s="1" t="s">
        <v>38</v>
      </c>
      <c r="D14" s="13" t="s">
        <v>45</v>
      </c>
    </row>
    <row r="15" spans="1:9">
      <c r="B15" s="13" t="s">
        <v>37</v>
      </c>
      <c r="C15" s="1" t="s">
        <v>41</v>
      </c>
      <c r="D15" s="13" t="s">
        <v>46</v>
      </c>
      <c r="G15" s="31">
        <v>44.87</v>
      </c>
    </row>
    <row r="16" spans="1:9">
      <c r="B16" s="13" t="s">
        <v>37</v>
      </c>
      <c r="C16" s="1" t="s">
        <v>38</v>
      </c>
      <c r="D16" s="13" t="s">
        <v>47</v>
      </c>
    </row>
    <row r="17" spans="1:9">
      <c r="B17" s="13" t="s">
        <v>37</v>
      </c>
      <c r="C17" s="1" t="s">
        <v>41</v>
      </c>
      <c r="D17" s="13" t="s">
        <v>48</v>
      </c>
      <c r="G17" s="31">
        <v>10.342000000000001</v>
      </c>
    </row>
    <row r="18" spans="1:9">
      <c r="B18" s="13" t="s">
        <v>37</v>
      </c>
      <c r="C18" s="1" t="s">
        <v>38</v>
      </c>
      <c r="D18" s="13" t="s">
        <v>49</v>
      </c>
    </row>
    <row r="19" spans="1:9">
      <c r="B19" s="13" t="s">
        <v>37</v>
      </c>
      <c r="C19" s="1" t="s">
        <v>41</v>
      </c>
      <c r="D19" s="13" t="s">
        <v>50</v>
      </c>
      <c r="G19" s="31">
        <v>2.427</v>
      </c>
    </row>
    <row r="20" spans="1:9">
      <c r="B20" s="13" t="s">
        <v>37</v>
      </c>
      <c r="C20" s="1" t="s">
        <v>38</v>
      </c>
      <c r="D20" s="13" t="s">
        <v>51</v>
      </c>
    </row>
    <row r="21" spans="1:9">
      <c r="B21" s="13" t="s">
        <v>37</v>
      </c>
      <c r="C21" s="1" t="s">
        <v>38</v>
      </c>
      <c r="D21" s="13" t="s">
        <v>40</v>
      </c>
    </row>
    <row r="22" spans="1:9">
      <c r="B22" s="13" t="s">
        <v>37</v>
      </c>
      <c r="C22" s="1" t="s">
        <v>41</v>
      </c>
      <c r="D22" s="13" t="s">
        <v>52</v>
      </c>
      <c r="G22" s="31">
        <v>72.09</v>
      </c>
    </row>
    <row r="23" spans="1:9">
      <c r="B23" s="13" t="s">
        <v>37</v>
      </c>
      <c r="C23" s="1" t="s">
        <v>31</v>
      </c>
      <c r="D23" s="13" t="s">
        <v>53</v>
      </c>
    </row>
    <row r="24" spans="1:9">
      <c r="B24" s="13" t="s">
        <v>37</v>
      </c>
      <c r="C24" s="1" t="s">
        <v>38</v>
      </c>
      <c r="D24" s="13" t="s">
        <v>45</v>
      </c>
    </row>
    <row r="25" spans="1:9">
      <c r="B25" s="13" t="s">
        <v>37</v>
      </c>
      <c r="C25" s="1" t="s">
        <v>41</v>
      </c>
      <c r="D25" s="13" t="s">
        <v>54</v>
      </c>
      <c r="G25" s="31">
        <v>42.421999999999997</v>
      </c>
    </row>
    <row r="26" spans="1:9">
      <c r="B26" s="13" t="s">
        <v>37</v>
      </c>
      <c r="C26" s="1" t="s">
        <v>38</v>
      </c>
      <c r="D26" s="13" t="s">
        <v>47</v>
      </c>
    </row>
    <row r="27" spans="1:9">
      <c r="B27" s="13" t="s">
        <v>37</v>
      </c>
      <c r="C27" s="1" t="s">
        <v>41</v>
      </c>
      <c r="D27" s="13" t="s">
        <v>55</v>
      </c>
      <c r="G27" s="31">
        <v>4.5309999999999997</v>
      </c>
    </row>
    <row r="28" spans="1:9">
      <c r="B28" s="13" t="s">
        <v>37</v>
      </c>
      <c r="C28" s="1" t="s">
        <v>38</v>
      </c>
      <c r="D28" s="13" t="s">
        <v>49</v>
      </c>
    </row>
    <row r="29" spans="1:9">
      <c r="B29" s="13" t="s">
        <v>37</v>
      </c>
      <c r="C29" s="1" t="s">
        <v>41</v>
      </c>
      <c r="D29" s="13" t="s">
        <v>56</v>
      </c>
      <c r="G29" s="31">
        <v>2.4590000000000001</v>
      </c>
    </row>
    <row r="31" spans="1:9">
      <c r="A31" s="1">
        <v>2</v>
      </c>
      <c r="B31" s="13" t="s">
        <v>57</v>
      </c>
      <c r="D31" s="13" t="s">
        <v>58</v>
      </c>
      <c r="E31" s="1" t="s">
        <v>36</v>
      </c>
      <c r="F31" s="31">
        <v>287.43599999999998</v>
      </c>
      <c r="H31" s="31">
        <f>F31*G31</f>
        <v>0</v>
      </c>
      <c r="I31" s="4">
        <v>0</v>
      </c>
    </row>
    <row r="33" spans="1:9">
      <c r="A33" s="1">
        <v>3</v>
      </c>
      <c r="B33" s="13" t="s">
        <v>59</v>
      </c>
      <c r="D33" s="13" t="s">
        <v>60</v>
      </c>
      <c r="E33" s="1" t="s">
        <v>61</v>
      </c>
      <c r="F33" s="31">
        <v>159.274</v>
      </c>
      <c r="H33" s="31">
        <f>F33*G33</f>
        <v>0</v>
      </c>
      <c r="I33" s="4">
        <v>0.13378999999999999</v>
      </c>
    </row>
    <row r="34" spans="1:9">
      <c r="B34" s="13" t="s">
        <v>37</v>
      </c>
      <c r="C34" s="1" t="s">
        <v>38</v>
      </c>
      <c r="D34" s="13" t="s">
        <v>39</v>
      </c>
    </row>
    <row r="35" spans="1:9">
      <c r="B35" s="13" t="s">
        <v>37</v>
      </c>
      <c r="C35" s="1" t="s">
        <v>38</v>
      </c>
      <c r="D35" s="13" t="s">
        <v>40</v>
      </c>
    </row>
    <row r="36" spans="1:9">
      <c r="B36" s="13" t="s">
        <v>37</v>
      </c>
      <c r="C36" s="1" t="s">
        <v>41</v>
      </c>
      <c r="D36" s="13" t="s">
        <v>62</v>
      </c>
      <c r="G36" s="31">
        <v>108.16800000000001</v>
      </c>
    </row>
    <row r="37" spans="1:9">
      <c r="B37" s="13" t="s">
        <v>37</v>
      </c>
      <c r="C37" s="1" t="s">
        <v>31</v>
      </c>
      <c r="D37" s="13" t="s">
        <v>63</v>
      </c>
    </row>
    <row r="38" spans="1:9">
      <c r="B38" s="13" t="s">
        <v>37</v>
      </c>
      <c r="C38" s="1" t="s">
        <v>38</v>
      </c>
      <c r="D38" s="13" t="s">
        <v>64</v>
      </c>
    </row>
    <row r="39" spans="1:9">
      <c r="B39" s="13" t="s">
        <v>37</v>
      </c>
      <c r="C39" s="1" t="s">
        <v>38</v>
      </c>
      <c r="D39" s="13" t="s">
        <v>40</v>
      </c>
    </row>
    <row r="40" spans="1:9">
      <c r="B40" s="13" t="s">
        <v>37</v>
      </c>
      <c r="C40" s="1" t="s">
        <v>41</v>
      </c>
      <c r="D40" s="13" t="s">
        <v>65</v>
      </c>
      <c r="G40" s="31">
        <v>51.106000000000002</v>
      </c>
    </row>
    <row r="42" spans="1:9">
      <c r="A42" s="1">
        <v>4</v>
      </c>
      <c r="B42" s="13" t="s">
        <v>66</v>
      </c>
      <c r="D42" s="13" t="s">
        <v>67</v>
      </c>
      <c r="E42" s="1" t="s">
        <v>61</v>
      </c>
      <c r="F42" s="31">
        <v>159.274</v>
      </c>
      <c r="H42" s="31">
        <f>F42*G42</f>
        <v>0</v>
      </c>
      <c r="I42" s="4">
        <v>0</v>
      </c>
    </row>
    <row r="44" spans="1:9">
      <c r="A44" s="1">
        <v>5</v>
      </c>
      <c r="B44" s="13" t="s">
        <v>68</v>
      </c>
      <c r="D44" s="13" t="s">
        <v>69</v>
      </c>
      <c r="E44" s="1" t="s">
        <v>61</v>
      </c>
      <c r="F44" s="31">
        <v>66.451999999999998</v>
      </c>
      <c r="H44" s="31">
        <f>F44*G44</f>
        <v>0</v>
      </c>
      <c r="I44" s="4">
        <v>4.6519999999999999E-2</v>
      </c>
    </row>
    <row r="45" spans="1:9">
      <c r="B45" s="13" t="s">
        <v>37</v>
      </c>
      <c r="C45" s="1" t="s">
        <v>38</v>
      </c>
      <c r="D45" s="13" t="s">
        <v>39</v>
      </c>
    </row>
    <row r="46" spans="1:9">
      <c r="B46" s="13" t="s">
        <v>37</v>
      </c>
      <c r="C46" s="1" t="s">
        <v>41</v>
      </c>
      <c r="D46" s="13" t="s">
        <v>70</v>
      </c>
      <c r="G46" s="31">
        <v>33.225999999999999</v>
      </c>
    </row>
    <row r="47" spans="1:9">
      <c r="B47" s="13" t="s">
        <v>37</v>
      </c>
      <c r="C47" s="1" t="s">
        <v>38</v>
      </c>
      <c r="D47" s="13" t="s">
        <v>64</v>
      </c>
    </row>
    <row r="48" spans="1:9">
      <c r="B48" s="13" t="s">
        <v>37</v>
      </c>
      <c r="C48" s="1" t="s">
        <v>41</v>
      </c>
      <c r="D48" s="13" t="s">
        <v>70</v>
      </c>
      <c r="G48" s="31">
        <v>33.225999999999999</v>
      </c>
    </row>
    <row r="50" spans="1:9">
      <c r="A50" s="1">
        <v>6</v>
      </c>
      <c r="B50" s="13" t="s">
        <v>71</v>
      </c>
      <c r="D50" s="13" t="s">
        <v>72</v>
      </c>
      <c r="E50" s="1" t="s">
        <v>61</v>
      </c>
      <c r="F50" s="31">
        <v>66.451999999999998</v>
      </c>
      <c r="H50" s="31">
        <f>F50*G50</f>
        <v>0</v>
      </c>
      <c r="I50" s="4">
        <v>0</v>
      </c>
    </row>
    <row r="52" spans="1:9">
      <c r="A52" s="1">
        <v>7</v>
      </c>
      <c r="B52" s="13" t="s">
        <v>73</v>
      </c>
      <c r="D52" s="13" t="s">
        <v>74</v>
      </c>
      <c r="E52" s="1" t="s">
        <v>36</v>
      </c>
      <c r="F52" s="31">
        <v>143.71799999999999</v>
      </c>
      <c r="H52" s="31">
        <f>F52*G52</f>
        <v>0</v>
      </c>
      <c r="I52" s="4">
        <v>0</v>
      </c>
    </row>
    <row r="53" spans="1:9">
      <c r="B53" s="13" t="s">
        <v>37</v>
      </c>
      <c r="C53" s="1" t="s">
        <v>38</v>
      </c>
      <c r="D53" s="13" t="s">
        <v>39</v>
      </c>
    </row>
    <row r="54" spans="1:9">
      <c r="B54" s="13" t="s">
        <v>37</v>
      </c>
      <c r="C54" s="1" t="s">
        <v>41</v>
      </c>
      <c r="D54" s="13" t="s">
        <v>75</v>
      </c>
      <c r="G54" s="31">
        <v>82.966999999999999</v>
      </c>
    </row>
    <row r="55" spans="1:9">
      <c r="B55" s="13" t="s">
        <v>37</v>
      </c>
      <c r="C55" s="1" t="s">
        <v>38</v>
      </c>
      <c r="D55" s="13" t="s">
        <v>64</v>
      </c>
    </row>
    <row r="56" spans="1:9">
      <c r="B56" s="13" t="s">
        <v>37</v>
      </c>
      <c r="C56" s="1" t="s">
        <v>41</v>
      </c>
      <c r="D56" s="13" t="s">
        <v>76</v>
      </c>
      <c r="G56" s="31">
        <v>60.750999999999998</v>
      </c>
    </row>
    <row r="58" spans="1:9">
      <c r="A58" s="1">
        <v>8</v>
      </c>
      <c r="B58" s="13" t="s">
        <v>77</v>
      </c>
      <c r="D58" s="13" t="s">
        <v>78</v>
      </c>
      <c r="E58" s="1" t="s">
        <v>36</v>
      </c>
      <c r="F58" s="31">
        <v>126.849</v>
      </c>
      <c r="H58" s="31">
        <f>F58*G58</f>
        <v>0</v>
      </c>
      <c r="I58" s="4">
        <v>0</v>
      </c>
    </row>
    <row r="59" spans="1:9">
      <c r="B59" s="13" t="s">
        <v>37</v>
      </c>
      <c r="C59" s="1" t="s">
        <v>38</v>
      </c>
      <c r="D59" s="13" t="s">
        <v>39</v>
      </c>
    </row>
    <row r="60" spans="1:9">
      <c r="B60" s="13" t="s">
        <v>37</v>
      </c>
      <c r="C60" s="1" t="s">
        <v>38</v>
      </c>
      <c r="D60" s="13" t="s">
        <v>79</v>
      </c>
    </row>
    <row r="61" spans="1:9">
      <c r="B61" s="13" t="s">
        <v>37</v>
      </c>
      <c r="C61" s="1" t="s">
        <v>41</v>
      </c>
      <c r="D61" s="13" t="s">
        <v>80</v>
      </c>
      <c r="G61" s="31">
        <v>8.15</v>
      </c>
    </row>
    <row r="62" spans="1:9">
      <c r="B62" s="13" t="s">
        <v>37</v>
      </c>
      <c r="C62" s="1" t="s">
        <v>38</v>
      </c>
      <c r="D62" s="13" t="s">
        <v>81</v>
      </c>
    </row>
    <row r="63" spans="1:9">
      <c r="B63" s="13" t="s">
        <v>37</v>
      </c>
      <c r="C63" s="1" t="s">
        <v>41</v>
      </c>
      <c r="D63" s="13" t="s">
        <v>82</v>
      </c>
      <c r="G63" s="31">
        <v>36.363</v>
      </c>
    </row>
    <row r="64" spans="1:9">
      <c r="B64" s="13" t="s">
        <v>37</v>
      </c>
      <c r="C64" s="1" t="s">
        <v>38</v>
      </c>
      <c r="D64" s="13" t="s">
        <v>83</v>
      </c>
    </row>
    <row r="65" spans="2:7">
      <c r="B65" s="13" t="s">
        <v>37</v>
      </c>
      <c r="C65" s="1" t="s">
        <v>41</v>
      </c>
      <c r="D65" s="13" t="s">
        <v>84</v>
      </c>
      <c r="G65" s="31">
        <v>0.82399999999999995</v>
      </c>
    </row>
    <row r="66" spans="2:7">
      <c r="B66" s="13" t="s">
        <v>37</v>
      </c>
      <c r="C66" s="1" t="s">
        <v>38</v>
      </c>
      <c r="D66" s="13" t="s">
        <v>85</v>
      </c>
    </row>
    <row r="67" spans="2:7">
      <c r="B67" s="13" t="s">
        <v>37</v>
      </c>
      <c r="C67" s="1" t="s">
        <v>41</v>
      </c>
      <c r="D67" s="13" t="s">
        <v>86</v>
      </c>
      <c r="G67" s="31">
        <v>2.7189999999999999</v>
      </c>
    </row>
    <row r="68" spans="2:7">
      <c r="B68" s="13" t="s">
        <v>37</v>
      </c>
      <c r="C68" s="1" t="s">
        <v>38</v>
      </c>
      <c r="D68" s="13" t="s">
        <v>87</v>
      </c>
    </row>
    <row r="69" spans="2:7">
      <c r="B69" s="13" t="s">
        <v>37</v>
      </c>
      <c r="C69" s="1" t="s">
        <v>41</v>
      </c>
      <c r="D69" s="13" t="s">
        <v>88</v>
      </c>
      <c r="G69" s="31">
        <v>22.135000000000002</v>
      </c>
    </row>
    <row r="70" spans="2:7">
      <c r="B70" s="13" t="s">
        <v>37</v>
      </c>
      <c r="C70" s="1" t="s">
        <v>31</v>
      </c>
      <c r="D70" s="13" t="s">
        <v>89</v>
      </c>
    </row>
    <row r="71" spans="2:7">
      <c r="B71" s="13" t="s">
        <v>37</v>
      </c>
      <c r="C71" s="1" t="s">
        <v>38</v>
      </c>
      <c r="D71" s="13" t="s">
        <v>90</v>
      </c>
    </row>
    <row r="72" spans="2:7">
      <c r="B72" s="13" t="s">
        <v>37</v>
      </c>
      <c r="C72" s="1" t="s">
        <v>41</v>
      </c>
      <c r="D72" s="13" t="s">
        <v>91</v>
      </c>
      <c r="G72" s="31">
        <v>0.312</v>
      </c>
    </row>
    <row r="73" spans="2:7">
      <c r="B73" s="13" t="s">
        <v>37</v>
      </c>
      <c r="C73" s="1" t="s">
        <v>38</v>
      </c>
      <c r="D73" s="13" t="s">
        <v>92</v>
      </c>
    </row>
    <row r="74" spans="2:7">
      <c r="B74" s="13" t="s">
        <v>37</v>
      </c>
      <c r="C74" s="1" t="s">
        <v>41</v>
      </c>
      <c r="D74" s="13" t="s">
        <v>93</v>
      </c>
      <c r="G74" s="31">
        <v>2.1120000000000001</v>
      </c>
    </row>
    <row r="75" spans="2:7">
      <c r="B75" s="13" t="s">
        <v>37</v>
      </c>
      <c r="C75" s="1" t="s">
        <v>38</v>
      </c>
      <c r="D75" s="13" t="s">
        <v>64</v>
      </c>
    </row>
    <row r="76" spans="2:7">
      <c r="B76" s="13" t="s">
        <v>37</v>
      </c>
      <c r="C76" s="1" t="s">
        <v>38</v>
      </c>
      <c r="D76" s="13" t="s">
        <v>79</v>
      </c>
    </row>
    <row r="77" spans="2:7">
      <c r="B77" s="13" t="s">
        <v>37</v>
      </c>
      <c r="C77" s="1" t="s">
        <v>41</v>
      </c>
      <c r="D77" s="13" t="s">
        <v>94</v>
      </c>
      <c r="G77" s="31">
        <v>5.173</v>
      </c>
    </row>
    <row r="78" spans="2:7">
      <c r="B78" s="13" t="s">
        <v>37</v>
      </c>
      <c r="C78" s="1" t="s">
        <v>38</v>
      </c>
      <c r="D78" s="13" t="s">
        <v>81</v>
      </c>
    </row>
    <row r="79" spans="2:7">
      <c r="B79" s="13" t="s">
        <v>37</v>
      </c>
      <c r="C79" s="1" t="s">
        <v>41</v>
      </c>
      <c r="D79" s="13" t="s">
        <v>95</v>
      </c>
      <c r="G79" s="31">
        <v>23.018999999999998</v>
      </c>
    </row>
    <row r="80" spans="2:7">
      <c r="B80" s="13" t="s">
        <v>37</v>
      </c>
      <c r="C80" s="1" t="s">
        <v>38</v>
      </c>
      <c r="D80" s="13" t="s">
        <v>83</v>
      </c>
    </row>
    <row r="81" spans="1:9">
      <c r="B81" s="13" t="s">
        <v>37</v>
      </c>
      <c r="C81" s="1" t="s">
        <v>41</v>
      </c>
      <c r="D81" s="13" t="s">
        <v>96</v>
      </c>
      <c r="G81" s="31">
        <v>0.376</v>
      </c>
    </row>
    <row r="82" spans="1:9">
      <c r="B82" s="13" t="s">
        <v>37</v>
      </c>
      <c r="C82" s="1" t="s">
        <v>38</v>
      </c>
      <c r="D82" s="13" t="s">
        <v>85</v>
      </c>
    </row>
    <row r="83" spans="1:9">
      <c r="B83" s="13" t="s">
        <v>37</v>
      </c>
      <c r="C83" s="1" t="s">
        <v>41</v>
      </c>
      <c r="D83" s="13" t="s">
        <v>97</v>
      </c>
      <c r="G83" s="31">
        <v>1.2410000000000001</v>
      </c>
    </row>
    <row r="84" spans="1:9">
      <c r="B84" s="13" t="s">
        <v>37</v>
      </c>
      <c r="C84" s="1" t="s">
        <v>38</v>
      </c>
      <c r="D84" s="13" t="s">
        <v>87</v>
      </c>
    </row>
    <row r="85" spans="1:9">
      <c r="B85" s="13" t="s">
        <v>37</v>
      </c>
      <c r="C85" s="1" t="s">
        <v>41</v>
      </c>
      <c r="D85" s="13" t="s">
        <v>88</v>
      </c>
      <c r="G85" s="31">
        <v>21.734999999999999</v>
      </c>
    </row>
    <row r="86" spans="1:9">
      <c r="B86" s="13" t="s">
        <v>37</v>
      </c>
      <c r="C86" s="1" t="s">
        <v>31</v>
      </c>
      <c r="D86" s="13" t="s">
        <v>98</v>
      </c>
    </row>
    <row r="87" spans="1:9">
      <c r="B87" s="13" t="s">
        <v>37</v>
      </c>
      <c r="C87" s="1" t="s">
        <v>38</v>
      </c>
      <c r="D87" s="13" t="s">
        <v>90</v>
      </c>
    </row>
    <row r="88" spans="1:9">
      <c r="B88" s="13" t="s">
        <v>37</v>
      </c>
      <c r="C88" s="1" t="s">
        <v>41</v>
      </c>
      <c r="D88" s="13" t="s">
        <v>99</v>
      </c>
      <c r="G88" s="31">
        <v>0.57799999999999996</v>
      </c>
    </row>
    <row r="89" spans="1:9">
      <c r="B89" s="13" t="s">
        <v>37</v>
      </c>
      <c r="C89" s="1" t="s">
        <v>38</v>
      </c>
      <c r="D89" s="13" t="s">
        <v>92</v>
      </c>
    </row>
    <row r="90" spans="1:9">
      <c r="B90" s="13" t="s">
        <v>37</v>
      </c>
      <c r="C90" s="1" t="s">
        <v>41</v>
      </c>
      <c r="D90" s="13" t="s">
        <v>93</v>
      </c>
      <c r="G90" s="31">
        <v>2.1120000000000001</v>
      </c>
    </row>
    <row r="92" spans="1:9">
      <c r="A92" s="1">
        <v>9</v>
      </c>
      <c r="B92" s="13" t="s">
        <v>100</v>
      </c>
      <c r="D92" s="13" t="s">
        <v>101</v>
      </c>
      <c r="E92" s="1" t="s">
        <v>36</v>
      </c>
      <c r="F92" s="31">
        <v>2917.527</v>
      </c>
      <c r="H92" s="31">
        <f>F92*G92</f>
        <v>0</v>
      </c>
      <c r="I92" s="4">
        <v>0</v>
      </c>
    </row>
    <row r="93" spans="1:9">
      <c r="B93" s="13" t="s">
        <v>37</v>
      </c>
      <c r="C93" s="1" t="s">
        <v>41</v>
      </c>
      <c r="D93" s="13" t="s">
        <v>102</v>
      </c>
      <c r="G93" s="31">
        <v>2917.527</v>
      </c>
    </row>
    <row r="95" spans="1:9">
      <c r="A95" s="1">
        <v>10</v>
      </c>
      <c r="B95" s="13" t="s">
        <v>103</v>
      </c>
      <c r="D95" s="13" t="s">
        <v>104</v>
      </c>
      <c r="E95" s="1" t="s">
        <v>36</v>
      </c>
      <c r="F95" s="31">
        <v>126.849</v>
      </c>
      <c r="H95" s="31">
        <f>F95*G95</f>
        <v>0</v>
      </c>
      <c r="I95" s="4">
        <v>0</v>
      </c>
    </row>
    <row r="97" spans="1:9">
      <c r="A97" s="1">
        <v>11</v>
      </c>
      <c r="B97" s="13" t="s">
        <v>105</v>
      </c>
      <c r="D97" s="13" t="s">
        <v>106</v>
      </c>
      <c r="E97" s="1" t="s">
        <v>107</v>
      </c>
      <c r="F97" s="31">
        <v>253.69800000000001</v>
      </c>
      <c r="H97" s="31">
        <f>F97*G97</f>
        <v>0</v>
      </c>
      <c r="I97" s="4">
        <v>0</v>
      </c>
    </row>
    <row r="98" spans="1:9">
      <c r="B98" s="13" t="s">
        <v>37</v>
      </c>
      <c r="C98" s="1" t="s">
        <v>41</v>
      </c>
      <c r="D98" s="13" t="s">
        <v>108</v>
      </c>
      <c r="G98" s="31">
        <v>253.69800000000001</v>
      </c>
    </row>
    <row r="100" spans="1:9">
      <c r="A100" s="1">
        <v>12</v>
      </c>
      <c r="B100" s="13" t="s">
        <v>109</v>
      </c>
      <c r="D100" s="13" t="s">
        <v>110</v>
      </c>
      <c r="E100" s="1" t="s">
        <v>36</v>
      </c>
      <c r="F100" s="31">
        <v>160.58699999999999</v>
      </c>
      <c r="H100" s="31">
        <f>F100*G100</f>
        <v>0</v>
      </c>
      <c r="I100" s="4">
        <v>0</v>
      </c>
    </row>
    <row r="101" spans="1:9">
      <c r="B101" s="13" t="s">
        <v>37</v>
      </c>
      <c r="C101" s="1" t="s">
        <v>41</v>
      </c>
      <c r="D101" s="13" t="s">
        <v>111</v>
      </c>
      <c r="G101" s="31">
        <v>160.58699999999999</v>
      </c>
    </row>
    <row r="103" spans="1:9">
      <c r="A103" s="1">
        <v>13</v>
      </c>
      <c r="B103" s="13" t="s">
        <v>112</v>
      </c>
      <c r="D103" s="13" t="s">
        <v>113</v>
      </c>
      <c r="E103" s="1" t="s">
        <v>36</v>
      </c>
      <c r="F103" s="31">
        <v>60.808999999999997</v>
      </c>
      <c r="H103" s="31">
        <f>F103*G103</f>
        <v>0</v>
      </c>
      <c r="I103" s="4">
        <v>0</v>
      </c>
    </row>
    <row r="104" spans="1:9">
      <c r="B104" s="13" t="s">
        <v>37</v>
      </c>
      <c r="C104" s="1" t="s">
        <v>38</v>
      </c>
      <c r="D104" s="13" t="s">
        <v>39</v>
      </c>
    </row>
    <row r="105" spans="1:9">
      <c r="B105" s="13" t="s">
        <v>37</v>
      </c>
      <c r="C105" s="1" t="s">
        <v>41</v>
      </c>
      <c r="D105" s="13" t="s">
        <v>114</v>
      </c>
      <c r="G105" s="31">
        <v>37.521000000000001</v>
      </c>
    </row>
    <row r="106" spans="1:9">
      <c r="B106" s="13" t="s">
        <v>37</v>
      </c>
      <c r="C106" s="1" t="s">
        <v>31</v>
      </c>
      <c r="D106" s="13" t="s">
        <v>115</v>
      </c>
    </row>
    <row r="107" spans="1:9">
      <c r="B107" s="13" t="s">
        <v>37</v>
      </c>
      <c r="C107" s="1" t="s">
        <v>38</v>
      </c>
      <c r="D107" s="13" t="s">
        <v>64</v>
      </c>
    </row>
    <row r="108" spans="1:9">
      <c r="B108" s="13" t="s">
        <v>37</v>
      </c>
      <c r="C108" s="1" t="s">
        <v>41</v>
      </c>
      <c r="D108" s="13" t="s">
        <v>116</v>
      </c>
      <c r="G108" s="31">
        <v>23.288</v>
      </c>
    </row>
    <row r="109" spans="1:9">
      <c r="B109" s="13" t="s">
        <v>37</v>
      </c>
      <c r="C109" s="1" t="s">
        <v>31</v>
      </c>
      <c r="D109" s="13" t="s">
        <v>117</v>
      </c>
    </row>
    <row r="111" spans="1:9">
      <c r="A111" s="1">
        <v>14</v>
      </c>
      <c r="B111" s="13" t="s">
        <v>118</v>
      </c>
      <c r="D111" s="13" t="s">
        <v>119</v>
      </c>
      <c r="E111" s="1" t="s">
        <v>36</v>
      </c>
      <c r="F111" s="31">
        <v>68.227999999999994</v>
      </c>
      <c r="H111" s="31">
        <f>F111*G111</f>
        <v>0</v>
      </c>
      <c r="I111" s="4">
        <v>113.94076</v>
      </c>
    </row>
    <row r="112" spans="1:9">
      <c r="B112" s="13" t="s">
        <v>37</v>
      </c>
      <c r="C112" s="1" t="s">
        <v>41</v>
      </c>
      <c r="D112" s="13" t="s">
        <v>120</v>
      </c>
      <c r="G112" s="31">
        <v>68.227999999999994</v>
      </c>
    </row>
    <row r="113" spans="1:9" ht="10.5">
      <c r="A113" s="38" t="s">
        <v>121</v>
      </c>
      <c r="B113" s="39"/>
      <c r="C113" s="40"/>
      <c r="D113" s="39"/>
      <c r="E113" s="40"/>
      <c r="F113" s="69"/>
      <c r="G113" s="69"/>
      <c r="H113" s="70">
        <f>SUM(H7:H112)</f>
        <v>0</v>
      </c>
      <c r="I113" s="41">
        <f>SUM(I7:I112)</f>
        <v>114.12107</v>
      </c>
    </row>
    <row r="114" spans="1:9" ht="10.5">
      <c r="B114" s="34" t="s">
        <v>32</v>
      </c>
    </row>
    <row r="115" spans="1:9" ht="10.5">
      <c r="A115" s="35">
        <v>3</v>
      </c>
      <c r="B115" s="34" t="s">
        <v>122</v>
      </c>
    </row>
    <row r="117" spans="1:9">
      <c r="A117" s="1">
        <v>15</v>
      </c>
      <c r="B117" s="13" t="s">
        <v>123</v>
      </c>
      <c r="D117" s="13" t="s">
        <v>124</v>
      </c>
      <c r="E117" s="1" t="s">
        <v>36</v>
      </c>
      <c r="F117" s="31">
        <v>17.53</v>
      </c>
      <c r="H117" s="31">
        <f>F117*G117</f>
        <v>0</v>
      </c>
      <c r="I117" s="4">
        <v>44.21855</v>
      </c>
    </row>
    <row r="118" spans="1:9">
      <c r="B118" s="13" t="s">
        <v>37</v>
      </c>
      <c r="C118" s="1" t="s">
        <v>38</v>
      </c>
      <c r="D118" s="13" t="s">
        <v>125</v>
      </c>
    </row>
    <row r="119" spans="1:9">
      <c r="B119" s="13" t="s">
        <v>37</v>
      </c>
      <c r="C119" s="1" t="s">
        <v>38</v>
      </c>
      <c r="D119" s="13" t="s">
        <v>126</v>
      </c>
    </row>
    <row r="120" spans="1:9">
      <c r="B120" s="13" t="s">
        <v>37</v>
      </c>
      <c r="C120" s="1" t="s">
        <v>41</v>
      </c>
      <c r="D120" s="13" t="s">
        <v>127</v>
      </c>
      <c r="G120" s="31">
        <v>2.073</v>
      </c>
    </row>
    <row r="121" spans="1:9">
      <c r="B121" s="13" t="s">
        <v>37</v>
      </c>
      <c r="C121" s="1" t="s">
        <v>38</v>
      </c>
      <c r="D121" s="13" t="s">
        <v>128</v>
      </c>
    </row>
    <row r="122" spans="1:9">
      <c r="B122" s="13" t="s">
        <v>37</v>
      </c>
      <c r="C122" s="1" t="s">
        <v>41</v>
      </c>
      <c r="D122" s="13" t="s">
        <v>129</v>
      </c>
      <c r="G122" s="31">
        <v>5.0549999999999997</v>
      </c>
    </row>
    <row r="123" spans="1:9">
      <c r="B123" s="13" t="s">
        <v>37</v>
      </c>
      <c r="C123" s="1" t="s">
        <v>38</v>
      </c>
      <c r="D123" s="13" t="s">
        <v>130</v>
      </c>
    </row>
    <row r="124" spans="1:9">
      <c r="B124" s="13" t="s">
        <v>37</v>
      </c>
      <c r="C124" s="1" t="s">
        <v>41</v>
      </c>
      <c r="D124" s="13" t="s">
        <v>131</v>
      </c>
      <c r="G124" s="31">
        <v>1.637</v>
      </c>
    </row>
    <row r="125" spans="1:9">
      <c r="B125" s="13" t="s">
        <v>37</v>
      </c>
      <c r="C125" s="1" t="s">
        <v>38</v>
      </c>
      <c r="D125" s="13" t="s">
        <v>51</v>
      </c>
    </row>
    <row r="126" spans="1:9">
      <c r="B126" s="13" t="s">
        <v>37</v>
      </c>
      <c r="C126" s="1" t="s">
        <v>38</v>
      </c>
      <c r="D126" s="13" t="s">
        <v>126</v>
      </c>
    </row>
    <row r="127" spans="1:9">
      <c r="B127" s="13" t="s">
        <v>37</v>
      </c>
      <c r="C127" s="1" t="s">
        <v>41</v>
      </c>
      <c r="D127" s="13" t="s">
        <v>127</v>
      </c>
      <c r="G127" s="31">
        <v>2.073</v>
      </c>
    </row>
    <row r="128" spans="1:9">
      <c r="B128" s="13" t="s">
        <v>37</v>
      </c>
      <c r="C128" s="1" t="s">
        <v>38</v>
      </c>
      <c r="D128" s="13" t="s">
        <v>128</v>
      </c>
    </row>
    <row r="129" spans="1:9">
      <c r="B129" s="13" t="s">
        <v>37</v>
      </c>
      <c r="C129" s="1" t="s">
        <v>41</v>
      </c>
      <c r="D129" s="13" t="s">
        <v>129</v>
      </c>
      <c r="G129" s="31">
        <v>5.0549999999999997</v>
      </c>
    </row>
    <row r="130" spans="1:9">
      <c r="B130" s="13" t="s">
        <v>37</v>
      </c>
      <c r="C130" s="1" t="s">
        <v>38</v>
      </c>
      <c r="D130" s="13" t="s">
        <v>130</v>
      </c>
    </row>
    <row r="131" spans="1:9">
      <c r="B131" s="13" t="s">
        <v>37</v>
      </c>
      <c r="C131" s="1" t="s">
        <v>41</v>
      </c>
      <c r="D131" s="13" t="s">
        <v>131</v>
      </c>
      <c r="G131" s="31">
        <v>1.637</v>
      </c>
    </row>
    <row r="133" spans="1:9">
      <c r="A133" s="1">
        <v>16</v>
      </c>
      <c r="B133" s="13" t="s">
        <v>132</v>
      </c>
      <c r="D133" s="13" t="s">
        <v>133</v>
      </c>
      <c r="E133" s="1" t="s">
        <v>61</v>
      </c>
      <c r="F133" s="31">
        <v>54.808</v>
      </c>
      <c r="H133" s="31">
        <f>F133*G133</f>
        <v>0</v>
      </c>
      <c r="I133" s="4">
        <v>0.66591999999999996</v>
      </c>
    </row>
    <row r="134" spans="1:9">
      <c r="B134" s="13" t="s">
        <v>37</v>
      </c>
      <c r="C134" s="1" t="s">
        <v>38</v>
      </c>
      <c r="D134" s="13" t="s">
        <v>125</v>
      </c>
    </row>
    <row r="135" spans="1:9">
      <c r="B135" s="13" t="s">
        <v>37</v>
      </c>
      <c r="C135" s="1" t="s">
        <v>41</v>
      </c>
      <c r="D135" s="13" t="s">
        <v>134</v>
      </c>
      <c r="G135" s="31">
        <v>27.404</v>
      </c>
    </row>
    <row r="136" spans="1:9">
      <c r="B136" s="13" t="s">
        <v>37</v>
      </c>
      <c r="C136" s="1" t="s">
        <v>38</v>
      </c>
      <c r="D136" s="13" t="s">
        <v>51</v>
      </c>
    </row>
    <row r="137" spans="1:9">
      <c r="B137" s="13" t="s">
        <v>37</v>
      </c>
      <c r="C137" s="1" t="s">
        <v>41</v>
      </c>
      <c r="D137" s="13" t="s">
        <v>134</v>
      </c>
      <c r="G137" s="31">
        <v>27.404</v>
      </c>
    </row>
    <row r="139" spans="1:9">
      <c r="A139" s="1">
        <v>17</v>
      </c>
      <c r="B139" s="13" t="s">
        <v>135</v>
      </c>
      <c r="D139" s="13" t="s">
        <v>136</v>
      </c>
      <c r="E139" s="1" t="s">
        <v>107</v>
      </c>
      <c r="F139" s="31">
        <v>0.39600000000000002</v>
      </c>
      <c r="H139" s="31">
        <f>F139*G139</f>
        <v>0</v>
      </c>
      <c r="I139" s="4">
        <v>0.41700999999999999</v>
      </c>
    </row>
    <row r="140" spans="1:9">
      <c r="D140" s="13" t="s">
        <v>137</v>
      </c>
    </row>
    <row r="141" spans="1:9">
      <c r="B141" s="13" t="s">
        <v>37</v>
      </c>
      <c r="C141" s="1" t="s">
        <v>38</v>
      </c>
      <c r="D141" s="13" t="s">
        <v>125</v>
      </c>
    </row>
    <row r="142" spans="1:9">
      <c r="B142" s="13" t="s">
        <v>37</v>
      </c>
      <c r="C142" s="1" t="s">
        <v>38</v>
      </c>
      <c r="D142" s="13" t="s">
        <v>138</v>
      </c>
    </row>
    <row r="143" spans="1:9">
      <c r="B143" s="13" t="s">
        <v>37</v>
      </c>
      <c r="C143" s="1" t="s">
        <v>41</v>
      </c>
      <c r="D143" s="13" t="s">
        <v>139</v>
      </c>
      <c r="G143" s="31">
        <v>0.16</v>
      </c>
    </row>
    <row r="144" spans="1:9">
      <c r="B144" s="13" t="s">
        <v>37</v>
      </c>
      <c r="C144" s="1" t="s">
        <v>38</v>
      </c>
      <c r="D144" s="13" t="s">
        <v>140</v>
      </c>
    </row>
    <row r="145" spans="1:9">
      <c r="B145" s="13" t="s">
        <v>37</v>
      </c>
      <c r="C145" s="1" t="s">
        <v>41</v>
      </c>
      <c r="D145" s="13" t="s">
        <v>141</v>
      </c>
      <c r="G145" s="31">
        <v>2.3E-2</v>
      </c>
    </row>
    <row r="146" spans="1:9">
      <c r="B146" s="13" t="s">
        <v>37</v>
      </c>
      <c r="C146" s="1" t="s">
        <v>38</v>
      </c>
      <c r="D146" s="13" t="s">
        <v>142</v>
      </c>
    </row>
    <row r="147" spans="1:9">
      <c r="B147" s="13" t="s">
        <v>37</v>
      </c>
      <c r="C147" s="1" t="s">
        <v>41</v>
      </c>
      <c r="D147" s="13" t="s">
        <v>143</v>
      </c>
      <c r="G147" s="31">
        <v>1.4999999999999999E-2</v>
      </c>
    </row>
    <row r="148" spans="1:9">
      <c r="B148" s="13" t="s">
        <v>37</v>
      </c>
      <c r="C148" s="1" t="s">
        <v>38</v>
      </c>
      <c r="D148" s="13" t="s">
        <v>51</v>
      </c>
    </row>
    <row r="149" spans="1:9">
      <c r="B149" s="13" t="s">
        <v>37</v>
      </c>
      <c r="C149" s="1" t="s">
        <v>38</v>
      </c>
      <c r="D149" s="13" t="s">
        <v>138</v>
      </c>
    </row>
    <row r="150" spans="1:9">
      <c r="B150" s="13" t="s">
        <v>37</v>
      </c>
      <c r="C150" s="1" t="s">
        <v>41</v>
      </c>
      <c r="D150" s="13" t="s">
        <v>139</v>
      </c>
      <c r="G150" s="31">
        <v>0.16</v>
      </c>
    </row>
    <row r="151" spans="1:9">
      <c r="B151" s="13" t="s">
        <v>37</v>
      </c>
      <c r="C151" s="1" t="s">
        <v>38</v>
      </c>
      <c r="D151" s="13" t="s">
        <v>140</v>
      </c>
    </row>
    <row r="152" spans="1:9">
      <c r="B152" s="13" t="s">
        <v>37</v>
      </c>
      <c r="C152" s="1" t="s">
        <v>41</v>
      </c>
      <c r="D152" s="13" t="s">
        <v>141</v>
      </c>
      <c r="G152" s="31">
        <v>2.3E-2</v>
      </c>
    </row>
    <row r="153" spans="1:9">
      <c r="B153" s="13" t="s">
        <v>37</v>
      </c>
      <c r="C153" s="1" t="s">
        <v>38</v>
      </c>
      <c r="D153" s="13" t="s">
        <v>142</v>
      </c>
    </row>
    <row r="154" spans="1:9">
      <c r="B154" s="13" t="s">
        <v>37</v>
      </c>
      <c r="C154" s="1" t="s">
        <v>41</v>
      </c>
      <c r="D154" s="13" t="s">
        <v>143</v>
      </c>
      <c r="G154" s="31">
        <v>1.4999999999999999E-2</v>
      </c>
    </row>
    <row r="155" spans="1:9" ht="10.5">
      <c r="A155" s="38" t="s">
        <v>121</v>
      </c>
      <c r="B155" s="39"/>
      <c r="C155" s="40"/>
      <c r="D155" s="39"/>
      <c r="E155" s="40"/>
      <c r="F155" s="69"/>
      <c r="G155" s="69"/>
      <c r="H155" s="70">
        <f>SUM(H116:H154)</f>
        <v>0</v>
      </c>
      <c r="I155" s="41">
        <f>SUM(I116:I154)</f>
        <v>45.301479999999998</v>
      </c>
    </row>
    <row r="156" spans="1:9" ht="10.5">
      <c r="B156" s="34" t="s">
        <v>32</v>
      </c>
    </row>
    <row r="157" spans="1:9" ht="10.5">
      <c r="A157" s="35">
        <v>4</v>
      </c>
      <c r="B157" s="34" t="s">
        <v>144</v>
      </c>
    </row>
    <row r="159" spans="1:9">
      <c r="A159" s="1">
        <v>18</v>
      </c>
      <c r="B159" s="13" t="s">
        <v>145</v>
      </c>
      <c r="D159" s="13" t="s">
        <v>146</v>
      </c>
      <c r="E159" s="1" t="s">
        <v>36</v>
      </c>
      <c r="F159" s="31">
        <v>14.523</v>
      </c>
      <c r="H159" s="31">
        <f>F159*G159</f>
        <v>0</v>
      </c>
      <c r="I159" s="4">
        <v>27.45965</v>
      </c>
    </row>
    <row r="160" spans="1:9">
      <c r="B160" s="13" t="s">
        <v>37</v>
      </c>
      <c r="C160" s="1" t="s">
        <v>38</v>
      </c>
      <c r="D160" s="13" t="s">
        <v>39</v>
      </c>
    </row>
    <row r="161" spans="1:9">
      <c r="B161" s="13" t="s">
        <v>37</v>
      </c>
      <c r="C161" s="1" t="s">
        <v>41</v>
      </c>
      <c r="D161" s="13" t="s">
        <v>147</v>
      </c>
      <c r="G161" s="31">
        <v>8.9740000000000002</v>
      </c>
    </row>
    <row r="162" spans="1:9">
      <c r="B162" s="13" t="s">
        <v>37</v>
      </c>
      <c r="C162" s="1" t="s">
        <v>38</v>
      </c>
      <c r="D162" s="13" t="s">
        <v>64</v>
      </c>
    </row>
    <row r="163" spans="1:9">
      <c r="B163" s="13" t="s">
        <v>37</v>
      </c>
      <c r="C163" s="1" t="s">
        <v>41</v>
      </c>
      <c r="D163" s="13" t="s">
        <v>148</v>
      </c>
      <c r="G163" s="31">
        <v>5.5490000000000004</v>
      </c>
    </row>
    <row r="165" spans="1:9">
      <c r="A165" s="1">
        <v>19</v>
      </c>
      <c r="B165" s="13" t="s">
        <v>149</v>
      </c>
      <c r="D165" s="13" t="s">
        <v>150</v>
      </c>
      <c r="E165" s="1" t="s">
        <v>151</v>
      </c>
      <c r="F165" s="31">
        <v>2</v>
      </c>
      <c r="H165" s="31">
        <f>F165*G165</f>
        <v>0</v>
      </c>
      <c r="I165" s="4">
        <v>1.32E-2</v>
      </c>
    </row>
    <row r="166" spans="1:9">
      <c r="B166" s="13" t="s">
        <v>37</v>
      </c>
      <c r="C166" s="1" t="s">
        <v>38</v>
      </c>
      <c r="D166" s="13" t="s">
        <v>125</v>
      </c>
    </row>
    <row r="167" spans="1:9">
      <c r="B167" s="13" t="s">
        <v>37</v>
      </c>
      <c r="C167" s="1" t="s">
        <v>41</v>
      </c>
      <c r="D167" s="13" t="s">
        <v>152</v>
      </c>
      <c r="G167" s="31">
        <v>1</v>
      </c>
    </row>
    <row r="168" spans="1:9">
      <c r="B168" s="13" t="s">
        <v>37</v>
      </c>
      <c r="C168" s="1" t="s">
        <v>38</v>
      </c>
      <c r="D168" s="13" t="s">
        <v>51</v>
      </c>
    </row>
    <row r="169" spans="1:9">
      <c r="B169" s="13" t="s">
        <v>37</v>
      </c>
      <c r="C169" s="1" t="s">
        <v>41</v>
      </c>
      <c r="D169" s="13" t="s">
        <v>152</v>
      </c>
      <c r="G169" s="31">
        <v>1</v>
      </c>
    </row>
    <row r="171" spans="1:9">
      <c r="A171" s="1">
        <v>20</v>
      </c>
      <c r="B171" s="13" t="s">
        <v>153</v>
      </c>
      <c r="D171" s="13" t="s">
        <v>154</v>
      </c>
      <c r="E171" s="1" t="s">
        <v>155</v>
      </c>
      <c r="F171" s="31">
        <v>2.02</v>
      </c>
      <c r="H171" s="31">
        <f>F171*G171</f>
        <v>0</v>
      </c>
      <c r="I171" s="4">
        <v>0.13736000000000001</v>
      </c>
    </row>
    <row r="173" spans="1:9">
      <c r="A173" s="1">
        <v>21</v>
      </c>
      <c r="B173" s="13" t="s">
        <v>156</v>
      </c>
      <c r="D173" s="13" t="s">
        <v>157</v>
      </c>
      <c r="E173" s="1" t="s">
        <v>36</v>
      </c>
      <c r="F173" s="31">
        <v>0.83</v>
      </c>
      <c r="H173" s="31">
        <f>F173*G173</f>
        <v>0</v>
      </c>
      <c r="I173" s="4">
        <v>2.0683600000000002</v>
      </c>
    </row>
    <row r="174" spans="1:9">
      <c r="B174" s="13" t="s">
        <v>37</v>
      </c>
      <c r="C174" s="1" t="s">
        <v>38</v>
      </c>
      <c r="D174" s="13" t="s">
        <v>39</v>
      </c>
    </row>
    <row r="175" spans="1:9">
      <c r="B175" s="13" t="s">
        <v>37</v>
      </c>
      <c r="C175" s="1" t="s">
        <v>41</v>
      </c>
      <c r="D175" s="13" t="s">
        <v>158</v>
      </c>
      <c r="G175" s="31">
        <v>0.41499999999999998</v>
      </c>
    </row>
    <row r="176" spans="1:9">
      <c r="B176" s="13" t="s">
        <v>37</v>
      </c>
      <c r="C176" s="1" t="s">
        <v>38</v>
      </c>
      <c r="D176" s="13" t="s">
        <v>64</v>
      </c>
    </row>
    <row r="177" spans="1:9">
      <c r="B177" s="13" t="s">
        <v>37</v>
      </c>
      <c r="C177" s="1" t="s">
        <v>41</v>
      </c>
      <c r="D177" s="13" t="s">
        <v>158</v>
      </c>
      <c r="G177" s="31">
        <v>0.41499999999999998</v>
      </c>
    </row>
    <row r="179" spans="1:9">
      <c r="A179" s="1">
        <v>22</v>
      </c>
      <c r="B179" s="13" t="s">
        <v>159</v>
      </c>
      <c r="D179" s="13" t="s">
        <v>160</v>
      </c>
      <c r="E179" s="1" t="s">
        <v>36</v>
      </c>
      <c r="F179" s="31">
        <v>0.628</v>
      </c>
      <c r="H179" s="31">
        <f>F179*G179</f>
        <v>0</v>
      </c>
      <c r="I179" s="4">
        <v>1.18692</v>
      </c>
    </row>
    <row r="180" spans="1:9">
      <c r="B180" s="13" t="s">
        <v>37</v>
      </c>
      <c r="C180" s="1" t="s">
        <v>38</v>
      </c>
      <c r="D180" s="13" t="s">
        <v>161</v>
      </c>
    </row>
    <row r="181" spans="1:9">
      <c r="B181" s="13" t="s">
        <v>37</v>
      </c>
      <c r="C181" s="1" t="s">
        <v>41</v>
      </c>
      <c r="D181" s="13" t="s">
        <v>162</v>
      </c>
      <c r="G181" s="31">
        <v>0.314</v>
      </c>
    </row>
    <row r="182" spans="1:9">
      <c r="B182" s="13" t="s">
        <v>37</v>
      </c>
      <c r="C182" s="1" t="s">
        <v>38</v>
      </c>
      <c r="D182" s="13" t="s">
        <v>163</v>
      </c>
    </row>
    <row r="183" spans="1:9">
      <c r="B183" s="13" t="s">
        <v>37</v>
      </c>
      <c r="C183" s="1" t="s">
        <v>41</v>
      </c>
      <c r="D183" s="13" t="s">
        <v>162</v>
      </c>
      <c r="G183" s="31">
        <v>0.314</v>
      </c>
    </row>
    <row r="184" spans="1:9" ht="10.5">
      <c r="A184" s="38" t="s">
        <v>121</v>
      </c>
      <c r="B184" s="39"/>
      <c r="C184" s="40"/>
      <c r="D184" s="39"/>
      <c r="E184" s="40"/>
      <c r="F184" s="69"/>
      <c r="G184" s="69"/>
      <c r="H184" s="70">
        <f>SUM(H158:H183)</f>
        <v>0</v>
      </c>
      <c r="I184" s="41">
        <f>SUM(I158:I183)</f>
        <v>30.865490000000001</v>
      </c>
    </row>
    <row r="185" spans="1:9" ht="10.5">
      <c r="B185" s="34" t="s">
        <v>32</v>
      </c>
    </row>
    <row r="186" spans="1:9" ht="10.5">
      <c r="A186" s="35">
        <v>8</v>
      </c>
      <c r="B186" s="34" t="s">
        <v>164</v>
      </c>
    </row>
    <row r="188" spans="1:9">
      <c r="A188" s="1">
        <v>23</v>
      </c>
      <c r="B188" s="13" t="s">
        <v>165</v>
      </c>
      <c r="D188" s="13" t="s">
        <v>166</v>
      </c>
      <c r="E188" s="1" t="s">
        <v>167</v>
      </c>
      <c r="F188" s="31">
        <v>15</v>
      </c>
      <c r="H188" s="31">
        <f>F188*G188</f>
        <v>0</v>
      </c>
      <c r="I188" s="4">
        <v>0</v>
      </c>
    </row>
    <row r="189" spans="1:9">
      <c r="B189" s="13" t="s">
        <v>37</v>
      </c>
      <c r="C189" s="1" t="s">
        <v>41</v>
      </c>
      <c r="D189" s="13" t="s">
        <v>168</v>
      </c>
      <c r="G189" s="31">
        <v>15</v>
      </c>
    </row>
    <row r="191" spans="1:9">
      <c r="A191" s="1">
        <v>24</v>
      </c>
      <c r="B191" s="13" t="s">
        <v>169</v>
      </c>
      <c r="D191" s="13" t="s">
        <v>170</v>
      </c>
      <c r="E191" s="1" t="s">
        <v>167</v>
      </c>
      <c r="F191" s="31">
        <v>15</v>
      </c>
      <c r="H191" s="31">
        <f>F191*G191</f>
        <v>0</v>
      </c>
      <c r="I191" s="4">
        <v>0</v>
      </c>
    </row>
    <row r="193" spans="1:9">
      <c r="A193" s="1">
        <v>25</v>
      </c>
      <c r="B193" s="13" t="s">
        <v>171</v>
      </c>
      <c r="D193" s="13" t="s">
        <v>172</v>
      </c>
      <c r="E193" s="1" t="s">
        <v>151</v>
      </c>
      <c r="F193" s="31">
        <v>8</v>
      </c>
      <c r="H193" s="31">
        <f>F193*G193</f>
        <v>0</v>
      </c>
      <c r="I193" s="4">
        <v>0.17136000000000001</v>
      </c>
    </row>
    <row r="194" spans="1:9">
      <c r="B194" s="13" t="s">
        <v>37</v>
      </c>
      <c r="C194" s="1" t="s">
        <v>38</v>
      </c>
      <c r="D194" s="13" t="s">
        <v>125</v>
      </c>
    </row>
    <row r="195" spans="1:9">
      <c r="B195" s="13" t="s">
        <v>37</v>
      </c>
      <c r="C195" s="1" t="s">
        <v>41</v>
      </c>
      <c r="D195" s="13" t="s">
        <v>152</v>
      </c>
      <c r="G195" s="31">
        <v>1</v>
      </c>
    </row>
    <row r="196" spans="1:9">
      <c r="B196" s="13" t="s">
        <v>37</v>
      </c>
      <c r="C196" s="1" t="s">
        <v>38</v>
      </c>
      <c r="D196" s="13" t="s">
        <v>161</v>
      </c>
    </row>
    <row r="197" spans="1:9">
      <c r="B197" s="13" t="s">
        <v>37</v>
      </c>
      <c r="C197" s="1" t="s">
        <v>41</v>
      </c>
      <c r="D197" s="13" t="s">
        <v>173</v>
      </c>
      <c r="G197" s="31">
        <v>3</v>
      </c>
    </row>
    <row r="198" spans="1:9">
      <c r="B198" s="13" t="s">
        <v>37</v>
      </c>
      <c r="C198" s="1" t="s">
        <v>38</v>
      </c>
      <c r="D198" s="13" t="s">
        <v>51</v>
      </c>
    </row>
    <row r="199" spans="1:9">
      <c r="B199" s="13" t="s">
        <v>37</v>
      </c>
      <c r="C199" s="1" t="s">
        <v>41</v>
      </c>
      <c r="D199" s="13" t="s">
        <v>152</v>
      </c>
      <c r="G199" s="31">
        <v>1</v>
      </c>
    </row>
    <row r="200" spans="1:9">
      <c r="B200" s="13" t="s">
        <v>37</v>
      </c>
      <c r="C200" s="1" t="s">
        <v>38</v>
      </c>
      <c r="D200" s="13" t="s">
        <v>163</v>
      </c>
    </row>
    <row r="201" spans="1:9">
      <c r="B201" s="13" t="s">
        <v>37</v>
      </c>
      <c r="C201" s="1" t="s">
        <v>41</v>
      </c>
      <c r="D201" s="13" t="s">
        <v>173</v>
      </c>
      <c r="G201" s="31">
        <v>3</v>
      </c>
    </row>
    <row r="203" spans="1:9">
      <c r="A203" s="1">
        <v>26</v>
      </c>
      <c r="B203" s="13" t="s">
        <v>174</v>
      </c>
      <c r="D203" s="13" t="s">
        <v>175</v>
      </c>
      <c r="E203" s="1" t="s">
        <v>155</v>
      </c>
      <c r="F203" s="31">
        <v>1.01</v>
      </c>
      <c r="H203" s="31">
        <f>F203*G203</f>
        <v>0</v>
      </c>
      <c r="I203" s="4">
        <v>0.2424</v>
      </c>
    </row>
    <row r="205" spans="1:9">
      <c r="A205" s="1">
        <v>27</v>
      </c>
      <c r="B205" s="13" t="s">
        <v>176</v>
      </c>
      <c r="D205" s="13" t="s">
        <v>177</v>
      </c>
      <c r="E205" s="1" t="s">
        <v>155</v>
      </c>
      <c r="F205" s="31">
        <v>7.07</v>
      </c>
      <c r="H205" s="31">
        <f>F205*G205</f>
        <v>0</v>
      </c>
      <c r="I205" s="4">
        <v>3.4996499999999999</v>
      </c>
    </row>
    <row r="206" spans="1:9">
      <c r="B206" s="13" t="s">
        <v>37</v>
      </c>
      <c r="C206" s="1" t="s">
        <v>41</v>
      </c>
      <c r="D206" s="13" t="s">
        <v>178</v>
      </c>
      <c r="G206" s="31">
        <v>7.07</v>
      </c>
    </row>
    <row r="208" spans="1:9">
      <c r="A208" s="1">
        <v>28</v>
      </c>
      <c r="B208" s="13" t="s">
        <v>179</v>
      </c>
      <c r="D208" s="13" t="s">
        <v>180</v>
      </c>
      <c r="E208" s="1" t="s">
        <v>151</v>
      </c>
      <c r="F208" s="31">
        <v>4</v>
      </c>
      <c r="H208" s="31">
        <f>F208*G208</f>
        <v>0</v>
      </c>
      <c r="I208" s="4">
        <v>0.15612000000000001</v>
      </c>
    </row>
    <row r="209" spans="1:9">
      <c r="B209" s="13" t="s">
        <v>37</v>
      </c>
      <c r="C209" s="1" t="s">
        <v>38</v>
      </c>
      <c r="D209" s="13" t="s">
        <v>181</v>
      </c>
    </row>
    <row r="210" spans="1:9">
      <c r="B210" s="13" t="s">
        <v>37</v>
      </c>
      <c r="C210" s="1" t="s">
        <v>41</v>
      </c>
      <c r="D210" s="13" t="s">
        <v>182</v>
      </c>
      <c r="G210" s="31">
        <v>2</v>
      </c>
    </row>
    <row r="211" spans="1:9">
      <c r="B211" s="13" t="s">
        <v>37</v>
      </c>
      <c r="C211" s="1" t="s">
        <v>38</v>
      </c>
      <c r="D211" s="13" t="s">
        <v>183</v>
      </c>
    </row>
    <row r="212" spans="1:9">
      <c r="B212" s="13" t="s">
        <v>37</v>
      </c>
      <c r="C212" s="1" t="s">
        <v>41</v>
      </c>
      <c r="D212" s="13" t="s">
        <v>182</v>
      </c>
      <c r="G212" s="31">
        <v>2</v>
      </c>
    </row>
    <row r="214" spans="1:9">
      <c r="A214" s="1">
        <v>29</v>
      </c>
      <c r="B214" s="13" t="s">
        <v>184</v>
      </c>
      <c r="D214" s="13" t="s">
        <v>185</v>
      </c>
      <c r="E214" s="1" t="s">
        <v>155</v>
      </c>
      <c r="F214" s="31">
        <v>4.04</v>
      </c>
      <c r="H214" s="31">
        <f>F214*G214</f>
        <v>0</v>
      </c>
      <c r="I214" s="4">
        <v>1.8786</v>
      </c>
    </row>
    <row r="216" spans="1:9">
      <c r="A216" s="1">
        <v>30</v>
      </c>
      <c r="B216" s="13" t="s">
        <v>186</v>
      </c>
      <c r="D216" s="13" t="s">
        <v>187</v>
      </c>
      <c r="E216" s="1" t="s">
        <v>151</v>
      </c>
      <c r="F216" s="31">
        <v>3</v>
      </c>
      <c r="H216" s="31">
        <f>F216*G216</f>
        <v>0</v>
      </c>
      <c r="I216" s="4">
        <v>1.404E-2</v>
      </c>
    </row>
    <row r="217" spans="1:9">
      <c r="B217" s="13" t="s">
        <v>37</v>
      </c>
      <c r="C217" s="1" t="s">
        <v>38</v>
      </c>
      <c r="D217" s="13" t="s">
        <v>188</v>
      </c>
    </row>
    <row r="218" spans="1:9">
      <c r="B218" s="13" t="s">
        <v>37</v>
      </c>
      <c r="C218" s="1" t="s">
        <v>41</v>
      </c>
      <c r="D218" s="13" t="s">
        <v>182</v>
      </c>
      <c r="G218" s="31">
        <v>2</v>
      </c>
    </row>
    <row r="219" spans="1:9">
      <c r="B219" s="13" t="s">
        <v>37</v>
      </c>
      <c r="C219" s="1" t="s">
        <v>38</v>
      </c>
      <c r="D219" s="13" t="s">
        <v>189</v>
      </c>
    </row>
    <row r="220" spans="1:9">
      <c r="B220" s="13" t="s">
        <v>37</v>
      </c>
      <c r="C220" s="1" t="s">
        <v>41</v>
      </c>
      <c r="D220" s="13" t="s">
        <v>152</v>
      </c>
      <c r="G220" s="31">
        <v>1</v>
      </c>
    </row>
    <row r="222" spans="1:9">
      <c r="A222" s="1">
        <v>31</v>
      </c>
      <c r="B222" s="13" t="s">
        <v>190</v>
      </c>
      <c r="D222" s="13" t="s">
        <v>191</v>
      </c>
      <c r="E222" s="1" t="s">
        <v>155</v>
      </c>
      <c r="F222" s="31">
        <v>3</v>
      </c>
      <c r="H222" s="31">
        <f>F222*G222</f>
        <v>0</v>
      </c>
      <c r="I222" s="4">
        <v>0.16200000000000001</v>
      </c>
    </row>
    <row r="224" spans="1:9">
      <c r="A224" s="1">
        <v>32</v>
      </c>
      <c r="B224" s="13" t="s">
        <v>192</v>
      </c>
      <c r="D224" s="13" t="s">
        <v>193</v>
      </c>
      <c r="E224" s="1" t="s">
        <v>151</v>
      </c>
      <c r="F224" s="31">
        <v>7</v>
      </c>
      <c r="H224" s="31">
        <f>F224*G224</f>
        <v>0</v>
      </c>
      <c r="I224" s="4">
        <v>4.9140000000000003E-2</v>
      </c>
    </row>
    <row r="225" spans="1:9">
      <c r="B225" s="13" t="s">
        <v>37</v>
      </c>
      <c r="C225" s="1" t="s">
        <v>38</v>
      </c>
      <c r="D225" s="13" t="s">
        <v>194</v>
      </c>
    </row>
    <row r="226" spans="1:9">
      <c r="B226" s="13" t="s">
        <v>37</v>
      </c>
      <c r="C226" s="1" t="s">
        <v>41</v>
      </c>
      <c r="D226" s="13" t="s">
        <v>195</v>
      </c>
      <c r="G226" s="31">
        <v>3</v>
      </c>
    </row>
    <row r="227" spans="1:9">
      <c r="B227" s="13" t="s">
        <v>37</v>
      </c>
      <c r="C227" s="1" t="s">
        <v>38</v>
      </c>
      <c r="D227" s="13" t="s">
        <v>196</v>
      </c>
    </row>
    <row r="228" spans="1:9">
      <c r="B228" s="13" t="s">
        <v>37</v>
      </c>
      <c r="C228" s="1" t="s">
        <v>41</v>
      </c>
      <c r="D228" s="13" t="s">
        <v>197</v>
      </c>
      <c r="G228" s="31">
        <v>4</v>
      </c>
    </row>
    <row r="230" spans="1:9">
      <c r="A230" s="1">
        <v>33</v>
      </c>
      <c r="B230" s="13" t="s">
        <v>198</v>
      </c>
      <c r="D230" s="13" t="s">
        <v>199</v>
      </c>
      <c r="E230" s="1" t="s">
        <v>155</v>
      </c>
      <c r="F230" s="31">
        <v>4</v>
      </c>
      <c r="H230" s="31">
        <f>F230*G230</f>
        <v>0</v>
      </c>
      <c r="I230" s="4">
        <v>0.38400000000000001</v>
      </c>
    </row>
    <row r="231" spans="1:9">
      <c r="D231" s="13" t="s">
        <v>200</v>
      </c>
    </row>
    <row r="232" spans="1:9">
      <c r="B232" s="13" t="s">
        <v>37</v>
      </c>
      <c r="C232" s="1" t="s">
        <v>41</v>
      </c>
      <c r="D232" s="13" t="s">
        <v>201</v>
      </c>
      <c r="G232" s="31">
        <v>4</v>
      </c>
    </row>
    <row r="234" spans="1:9">
      <c r="A234" s="1">
        <v>34</v>
      </c>
      <c r="B234" s="13" t="s">
        <v>202</v>
      </c>
      <c r="D234" s="13" t="s">
        <v>203</v>
      </c>
      <c r="E234" s="1" t="s">
        <v>204</v>
      </c>
      <c r="F234" s="31">
        <v>3</v>
      </c>
      <c r="H234" s="31">
        <f>F234*G234</f>
        <v>0</v>
      </c>
      <c r="I234" s="4">
        <v>0.255</v>
      </c>
    </row>
    <row r="235" spans="1:9">
      <c r="B235" s="13" t="s">
        <v>37</v>
      </c>
      <c r="C235" s="1" t="s">
        <v>41</v>
      </c>
      <c r="D235" s="13" t="s">
        <v>205</v>
      </c>
      <c r="G235" s="31">
        <v>3</v>
      </c>
    </row>
    <row r="237" spans="1:9">
      <c r="A237" s="1">
        <v>35</v>
      </c>
      <c r="B237" s="13" t="s">
        <v>206</v>
      </c>
      <c r="D237" s="13" t="s">
        <v>207</v>
      </c>
      <c r="E237" s="1" t="s">
        <v>167</v>
      </c>
      <c r="F237" s="31">
        <v>15</v>
      </c>
      <c r="H237" s="31">
        <f>F237*G237</f>
        <v>0</v>
      </c>
      <c r="I237" s="4">
        <v>0</v>
      </c>
    </row>
    <row r="238" spans="1:9">
      <c r="B238" s="13" t="s">
        <v>37</v>
      </c>
      <c r="C238" s="1" t="s">
        <v>38</v>
      </c>
      <c r="D238" s="13" t="s">
        <v>125</v>
      </c>
    </row>
    <row r="239" spans="1:9">
      <c r="B239" s="13" t="s">
        <v>37</v>
      </c>
      <c r="C239" s="1" t="s">
        <v>41</v>
      </c>
      <c r="D239" s="13" t="s">
        <v>208</v>
      </c>
      <c r="G239" s="31">
        <v>10.3</v>
      </c>
    </row>
    <row r="240" spans="1:9">
      <c r="B240" s="13" t="s">
        <v>37</v>
      </c>
      <c r="C240" s="1" t="s">
        <v>38</v>
      </c>
      <c r="D240" s="13" t="s">
        <v>51</v>
      </c>
    </row>
    <row r="241" spans="1:9">
      <c r="B241" s="13" t="s">
        <v>37</v>
      </c>
      <c r="C241" s="1" t="s">
        <v>41</v>
      </c>
      <c r="D241" s="13" t="s">
        <v>209</v>
      </c>
      <c r="G241" s="31">
        <v>4.7</v>
      </c>
    </row>
    <row r="243" spans="1:9">
      <c r="A243" s="1">
        <v>36</v>
      </c>
      <c r="B243" s="13" t="s">
        <v>210</v>
      </c>
      <c r="D243" s="13" t="s">
        <v>211</v>
      </c>
      <c r="E243" s="1" t="s">
        <v>167</v>
      </c>
      <c r="F243" s="31">
        <v>15.225</v>
      </c>
      <c r="H243" s="31">
        <f>F243*G243</f>
        <v>0</v>
      </c>
      <c r="I243" s="4">
        <v>1.218E-2</v>
      </c>
    </row>
    <row r="244" spans="1:9">
      <c r="B244" s="13" t="s">
        <v>37</v>
      </c>
      <c r="C244" s="1" t="s">
        <v>41</v>
      </c>
      <c r="D244" s="13" t="s">
        <v>212</v>
      </c>
      <c r="G244" s="31">
        <v>15.225</v>
      </c>
    </row>
    <row r="246" spans="1:9">
      <c r="A246" s="1">
        <v>37</v>
      </c>
      <c r="B246" s="13" t="s">
        <v>213</v>
      </c>
      <c r="D246" s="13" t="s">
        <v>214</v>
      </c>
      <c r="E246" s="1" t="s">
        <v>151</v>
      </c>
      <c r="F246" s="31">
        <v>8</v>
      </c>
      <c r="H246" s="31">
        <f>F246*G246</f>
        <v>0</v>
      </c>
      <c r="I246" s="4">
        <v>0</v>
      </c>
    </row>
    <row r="247" spans="1:9">
      <c r="D247" s="13" t="s">
        <v>215</v>
      </c>
    </row>
    <row r="248" spans="1:9">
      <c r="B248" s="13" t="s">
        <v>37</v>
      </c>
      <c r="C248" s="1" t="s">
        <v>38</v>
      </c>
      <c r="D248" s="13" t="s">
        <v>125</v>
      </c>
    </row>
    <row r="249" spans="1:9">
      <c r="B249" s="13" t="s">
        <v>37</v>
      </c>
      <c r="C249" s="1" t="s">
        <v>41</v>
      </c>
      <c r="D249" s="13" t="s">
        <v>216</v>
      </c>
      <c r="G249" s="31">
        <v>7</v>
      </c>
    </row>
    <row r="250" spans="1:9">
      <c r="B250" s="13" t="s">
        <v>37</v>
      </c>
      <c r="C250" s="1" t="s">
        <v>38</v>
      </c>
      <c r="D250" s="13" t="s">
        <v>51</v>
      </c>
    </row>
    <row r="251" spans="1:9">
      <c r="B251" s="13" t="s">
        <v>37</v>
      </c>
      <c r="C251" s="1" t="s">
        <v>41</v>
      </c>
      <c r="D251" s="13" t="s">
        <v>152</v>
      </c>
      <c r="G251" s="31">
        <v>1</v>
      </c>
    </row>
    <row r="253" spans="1:9">
      <c r="A253" s="1">
        <v>38</v>
      </c>
      <c r="B253" s="13" t="s">
        <v>217</v>
      </c>
      <c r="D253" s="13" t="s">
        <v>218</v>
      </c>
      <c r="E253" s="1" t="s">
        <v>155</v>
      </c>
      <c r="F253" s="31">
        <v>6.0750000000000002</v>
      </c>
      <c r="H253" s="31">
        <f>F253*G253</f>
        <v>0</v>
      </c>
      <c r="I253" s="4">
        <v>0</v>
      </c>
    </row>
    <row r="254" spans="1:9">
      <c r="B254" s="13" t="s">
        <v>37</v>
      </c>
      <c r="C254" s="1" t="s">
        <v>38</v>
      </c>
      <c r="D254" s="13" t="s">
        <v>125</v>
      </c>
    </row>
    <row r="255" spans="1:9">
      <c r="B255" s="13" t="s">
        <v>37</v>
      </c>
      <c r="C255" s="1" t="s">
        <v>41</v>
      </c>
      <c r="D255" s="13" t="s">
        <v>219</v>
      </c>
      <c r="G255" s="31">
        <v>5.0750000000000002</v>
      </c>
    </row>
    <row r="256" spans="1:9">
      <c r="B256" s="13" t="s">
        <v>37</v>
      </c>
      <c r="C256" s="1" t="s">
        <v>38</v>
      </c>
      <c r="D256" s="13" t="s">
        <v>51</v>
      </c>
    </row>
    <row r="257" spans="1:9">
      <c r="B257" s="13" t="s">
        <v>37</v>
      </c>
      <c r="C257" s="1" t="s">
        <v>41</v>
      </c>
      <c r="D257" s="13" t="s">
        <v>152</v>
      </c>
      <c r="G257" s="31">
        <v>1</v>
      </c>
    </row>
    <row r="259" spans="1:9">
      <c r="A259" s="1">
        <v>39</v>
      </c>
      <c r="B259" s="13" t="s">
        <v>220</v>
      </c>
      <c r="D259" s="13" t="s">
        <v>364</v>
      </c>
      <c r="E259" s="1" t="s">
        <v>155</v>
      </c>
      <c r="F259" s="31">
        <v>2</v>
      </c>
      <c r="H259" s="31">
        <f>F259*G259</f>
        <v>0</v>
      </c>
      <c r="I259" s="4">
        <v>0.04</v>
      </c>
    </row>
    <row r="260" spans="1:9">
      <c r="B260" s="13" t="s">
        <v>37</v>
      </c>
      <c r="C260" s="1" t="s">
        <v>38</v>
      </c>
      <c r="D260" s="13" t="s">
        <v>125</v>
      </c>
    </row>
    <row r="261" spans="1:9">
      <c r="B261" s="13" t="s">
        <v>37</v>
      </c>
      <c r="C261" s="1" t="s">
        <v>41</v>
      </c>
      <c r="D261" s="13" t="s">
        <v>152</v>
      </c>
      <c r="G261" s="31">
        <v>1</v>
      </c>
    </row>
    <row r="262" spans="1:9">
      <c r="B262" s="13" t="s">
        <v>37</v>
      </c>
      <c r="C262" s="1" t="s">
        <v>38</v>
      </c>
      <c r="D262" s="13" t="s">
        <v>51</v>
      </c>
    </row>
    <row r="263" spans="1:9">
      <c r="B263" s="13" t="s">
        <v>37</v>
      </c>
      <c r="C263" s="1" t="s">
        <v>41</v>
      </c>
      <c r="D263" s="13" t="s">
        <v>152</v>
      </c>
      <c r="G263" s="31">
        <v>1</v>
      </c>
    </row>
    <row r="265" spans="1:9">
      <c r="A265" s="1">
        <v>40</v>
      </c>
      <c r="B265" s="13" t="s">
        <v>221</v>
      </c>
      <c r="D265" s="13" t="s">
        <v>365</v>
      </c>
      <c r="E265" s="1" t="s">
        <v>155</v>
      </c>
      <c r="F265" s="31">
        <v>1</v>
      </c>
      <c r="H265" s="31">
        <f>F265*G265</f>
        <v>0</v>
      </c>
      <c r="I265" s="4">
        <v>1.2E-2</v>
      </c>
    </row>
    <row r="266" spans="1:9">
      <c r="B266" s="13" t="s">
        <v>37</v>
      </c>
      <c r="C266" s="1" t="s">
        <v>38</v>
      </c>
      <c r="D266" s="13" t="s">
        <v>51</v>
      </c>
    </row>
    <row r="267" spans="1:9">
      <c r="B267" s="13" t="s">
        <v>37</v>
      </c>
      <c r="C267" s="1" t="s">
        <v>41</v>
      </c>
      <c r="D267" s="13" t="s">
        <v>152</v>
      </c>
      <c r="G267" s="31">
        <v>1</v>
      </c>
    </row>
    <row r="269" spans="1:9">
      <c r="A269" s="1">
        <v>41</v>
      </c>
      <c r="B269" s="13" t="s">
        <v>222</v>
      </c>
      <c r="D269" s="13" t="s">
        <v>366</v>
      </c>
      <c r="E269" s="1" t="s">
        <v>155</v>
      </c>
      <c r="F269" s="31">
        <v>3</v>
      </c>
      <c r="H269" s="31">
        <f>F269*G269</f>
        <v>0</v>
      </c>
      <c r="I269" s="4">
        <v>1.8749999999999999E-2</v>
      </c>
    </row>
    <row r="270" spans="1:9">
      <c r="B270" s="13" t="s">
        <v>37</v>
      </c>
      <c r="C270" s="1" t="s">
        <v>38</v>
      </c>
      <c r="D270" s="13" t="s">
        <v>125</v>
      </c>
    </row>
    <row r="271" spans="1:9">
      <c r="B271" s="13" t="s">
        <v>37</v>
      </c>
      <c r="C271" s="1" t="s">
        <v>41</v>
      </c>
      <c r="D271" s="13" t="s">
        <v>152</v>
      </c>
      <c r="G271" s="31">
        <v>1</v>
      </c>
    </row>
    <row r="272" spans="1:9">
      <c r="B272" s="13" t="s">
        <v>37</v>
      </c>
      <c r="C272" s="1" t="s">
        <v>38</v>
      </c>
      <c r="D272" s="13" t="s">
        <v>51</v>
      </c>
    </row>
    <row r="273" spans="1:9">
      <c r="B273" s="13" t="s">
        <v>37</v>
      </c>
      <c r="C273" s="1" t="s">
        <v>41</v>
      </c>
      <c r="D273" s="13" t="s">
        <v>182</v>
      </c>
      <c r="G273" s="31">
        <v>2</v>
      </c>
    </row>
    <row r="275" spans="1:9">
      <c r="A275" s="1">
        <v>42</v>
      </c>
      <c r="B275" s="13" t="s">
        <v>223</v>
      </c>
      <c r="D275" s="13" t="s">
        <v>367</v>
      </c>
      <c r="E275" s="1" t="s">
        <v>155</v>
      </c>
      <c r="F275" s="31">
        <v>3</v>
      </c>
      <c r="H275" s="31">
        <f>F275*G275</f>
        <v>0</v>
      </c>
      <c r="I275" s="4">
        <v>1.7999999999999999E-2</v>
      </c>
    </row>
    <row r="277" spans="1:9">
      <c r="A277" s="1">
        <v>43</v>
      </c>
      <c r="B277" s="13" t="s">
        <v>224</v>
      </c>
      <c r="D277" s="13" t="s">
        <v>225</v>
      </c>
      <c r="E277" s="1" t="s">
        <v>226</v>
      </c>
      <c r="F277" s="31">
        <v>3</v>
      </c>
      <c r="H277" s="31">
        <f>F277*G277</f>
        <v>0</v>
      </c>
      <c r="I277" s="4">
        <v>0</v>
      </c>
    </row>
    <row r="279" spans="1:9">
      <c r="A279" s="1">
        <v>44</v>
      </c>
      <c r="B279" s="13" t="s">
        <v>227</v>
      </c>
      <c r="D279" s="13" t="s">
        <v>228</v>
      </c>
      <c r="E279" s="1" t="s">
        <v>155</v>
      </c>
      <c r="F279" s="31">
        <v>3</v>
      </c>
      <c r="H279" s="31">
        <f>F279*G279</f>
        <v>0</v>
      </c>
      <c r="I279" s="4">
        <v>0.03</v>
      </c>
    </row>
    <row r="280" spans="1:9">
      <c r="B280" s="13" t="s">
        <v>37</v>
      </c>
      <c r="C280" s="1" t="s">
        <v>38</v>
      </c>
      <c r="D280" s="13" t="s">
        <v>125</v>
      </c>
    </row>
    <row r="281" spans="1:9">
      <c r="B281" s="13" t="s">
        <v>37</v>
      </c>
      <c r="C281" s="1" t="s">
        <v>41</v>
      </c>
      <c r="D281" s="13" t="s">
        <v>182</v>
      </c>
      <c r="G281" s="31">
        <v>2</v>
      </c>
    </row>
    <row r="282" spans="1:9">
      <c r="B282" s="13" t="s">
        <v>37</v>
      </c>
      <c r="C282" s="1" t="s">
        <v>38</v>
      </c>
      <c r="D282" s="13" t="s">
        <v>51</v>
      </c>
    </row>
    <row r="283" spans="1:9">
      <c r="B283" s="13" t="s">
        <v>37</v>
      </c>
      <c r="C283" s="1" t="s">
        <v>41</v>
      </c>
      <c r="D283" s="13" t="s">
        <v>152</v>
      </c>
      <c r="G283" s="31">
        <v>1</v>
      </c>
    </row>
    <row r="285" spans="1:9">
      <c r="A285" s="1">
        <v>45</v>
      </c>
      <c r="B285" s="13" t="s">
        <v>229</v>
      </c>
      <c r="D285" s="13" t="s">
        <v>368</v>
      </c>
      <c r="E285" s="1" t="s">
        <v>155</v>
      </c>
      <c r="F285" s="31">
        <v>3</v>
      </c>
      <c r="H285" s="31">
        <f>F285*G285</f>
        <v>0</v>
      </c>
      <c r="I285" s="4">
        <v>1.4999999999999999E-2</v>
      </c>
    </row>
    <row r="287" spans="1:9">
      <c r="A287" s="1">
        <v>46</v>
      </c>
      <c r="B287" s="13" t="s">
        <v>230</v>
      </c>
      <c r="D287" s="13" t="s">
        <v>231</v>
      </c>
      <c r="E287" s="1" t="s">
        <v>155</v>
      </c>
      <c r="F287" s="31">
        <v>3</v>
      </c>
      <c r="H287" s="31">
        <f>F287*G287</f>
        <v>0</v>
      </c>
      <c r="I287" s="4">
        <v>1.4999999999999999E-2</v>
      </c>
    </row>
    <row r="289" spans="1:9">
      <c r="A289" s="1">
        <v>47</v>
      </c>
      <c r="B289" s="13" t="s">
        <v>224</v>
      </c>
      <c r="D289" s="13" t="s">
        <v>225</v>
      </c>
      <c r="E289" s="1" t="s">
        <v>226</v>
      </c>
      <c r="F289" s="31">
        <v>3</v>
      </c>
      <c r="H289" s="31">
        <f>F289*G289</f>
        <v>0</v>
      </c>
      <c r="I289" s="4">
        <v>0</v>
      </c>
    </row>
    <row r="291" spans="1:9">
      <c r="A291" s="1">
        <v>48</v>
      </c>
      <c r="B291" s="13" t="s">
        <v>232</v>
      </c>
      <c r="D291" s="13" t="s">
        <v>233</v>
      </c>
      <c r="E291" s="1" t="s">
        <v>155</v>
      </c>
      <c r="F291" s="31">
        <v>2</v>
      </c>
      <c r="H291" s="31">
        <f>F291*G291</f>
        <v>0</v>
      </c>
      <c r="I291" s="4">
        <v>0.7</v>
      </c>
    </row>
    <row r="292" spans="1:9">
      <c r="B292" s="13" t="s">
        <v>37</v>
      </c>
      <c r="C292" s="1" t="s">
        <v>38</v>
      </c>
      <c r="D292" s="13" t="s">
        <v>125</v>
      </c>
    </row>
    <row r="293" spans="1:9">
      <c r="B293" s="13" t="s">
        <v>37</v>
      </c>
      <c r="C293" s="1" t="s">
        <v>41</v>
      </c>
      <c r="D293" s="13" t="s">
        <v>152</v>
      </c>
      <c r="G293" s="31">
        <v>1</v>
      </c>
    </row>
    <row r="294" spans="1:9">
      <c r="B294" s="13" t="s">
        <v>37</v>
      </c>
      <c r="C294" s="1" t="s">
        <v>38</v>
      </c>
      <c r="D294" s="13" t="s">
        <v>51</v>
      </c>
    </row>
    <row r="295" spans="1:9">
      <c r="B295" s="13" t="s">
        <v>37</v>
      </c>
      <c r="C295" s="1" t="s">
        <v>41</v>
      </c>
      <c r="D295" s="13" t="s">
        <v>152</v>
      </c>
      <c r="G295" s="31">
        <v>1</v>
      </c>
    </row>
    <row r="297" spans="1:9">
      <c r="A297" s="1">
        <v>49</v>
      </c>
      <c r="B297" s="13" t="s">
        <v>224</v>
      </c>
      <c r="D297" s="13" t="s">
        <v>234</v>
      </c>
      <c r="E297" s="1" t="s">
        <v>226</v>
      </c>
      <c r="F297" s="31">
        <v>2</v>
      </c>
      <c r="H297" s="31">
        <f>F297*G297</f>
        <v>0</v>
      </c>
      <c r="I297" s="4">
        <v>0</v>
      </c>
    </row>
    <row r="299" spans="1:9">
      <c r="A299" s="1">
        <v>50</v>
      </c>
      <c r="B299" s="13" t="s">
        <v>235</v>
      </c>
      <c r="D299" s="13" t="s">
        <v>236</v>
      </c>
      <c r="E299" s="1" t="s">
        <v>151</v>
      </c>
      <c r="F299" s="31">
        <v>1</v>
      </c>
      <c r="H299" s="31">
        <f>F299*G299</f>
        <v>0</v>
      </c>
      <c r="I299" s="4">
        <v>2.7299999999999998E-3</v>
      </c>
    </row>
    <row r="300" spans="1:9">
      <c r="D300" s="13" t="s">
        <v>237</v>
      </c>
    </row>
    <row r="301" spans="1:9">
      <c r="B301" s="13" t="s">
        <v>37</v>
      </c>
      <c r="C301" s="1" t="s">
        <v>38</v>
      </c>
      <c r="D301" s="13" t="s">
        <v>51</v>
      </c>
    </row>
    <row r="302" spans="1:9">
      <c r="B302" s="13" t="s">
        <v>37</v>
      </c>
      <c r="C302" s="1" t="s">
        <v>41</v>
      </c>
      <c r="D302" s="13" t="s">
        <v>152</v>
      </c>
      <c r="G302" s="31">
        <v>1</v>
      </c>
    </row>
    <row r="304" spans="1:9">
      <c r="A304" s="1">
        <v>51</v>
      </c>
      <c r="B304" s="13" t="s">
        <v>238</v>
      </c>
      <c r="D304" s="13" t="s">
        <v>239</v>
      </c>
      <c r="E304" s="1" t="s">
        <v>167</v>
      </c>
      <c r="F304" s="31">
        <v>30</v>
      </c>
      <c r="H304" s="31">
        <f>F304*G304</f>
        <v>0</v>
      </c>
      <c r="I304" s="4">
        <v>0</v>
      </c>
    </row>
    <row r="305" spans="1:9">
      <c r="B305" s="13" t="s">
        <v>37</v>
      </c>
      <c r="C305" s="1" t="s">
        <v>38</v>
      </c>
      <c r="D305" s="13" t="s">
        <v>125</v>
      </c>
    </row>
    <row r="306" spans="1:9">
      <c r="B306" s="13" t="s">
        <v>37</v>
      </c>
      <c r="C306" s="1" t="s">
        <v>41</v>
      </c>
      <c r="D306" s="13" t="s">
        <v>240</v>
      </c>
      <c r="G306" s="31">
        <v>12.5</v>
      </c>
    </row>
    <row r="307" spans="1:9">
      <c r="B307" s="13" t="s">
        <v>37</v>
      </c>
      <c r="C307" s="1" t="s">
        <v>38</v>
      </c>
      <c r="D307" s="13" t="s">
        <v>241</v>
      </c>
    </row>
    <row r="308" spans="1:9">
      <c r="B308" s="13" t="s">
        <v>37</v>
      </c>
      <c r="C308" s="1" t="s">
        <v>41</v>
      </c>
      <c r="D308" s="13" t="s">
        <v>242</v>
      </c>
      <c r="G308" s="31">
        <v>4</v>
      </c>
    </row>
    <row r="309" spans="1:9">
      <c r="B309" s="13" t="s">
        <v>37</v>
      </c>
      <c r="C309" s="1" t="s">
        <v>38</v>
      </c>
      <c r="D309" s="13" t="s">
        <v>51</v>
      </c>
    </row>
    <row r="310" spans="1:9">
      <c r="B310" s="13" t="s">
        <v>37</v>
      </c>
      <c r="C310" s="1" t="s">
        <v>41</v>
      </c>
      <c r="D310" s="13" t="s">
        <v>243</v>
      </c>
      <c r="G310" s="31">
        <v>10.5</v>
      </c>
    </row>
    <row r="311" spans="1:9">
      <c r="B311" s="13" t="s">
        <v>37</v>
      </c>
      <c r="C311" s="1" t="s">
        <v>38</v>
      </c>
      <c r="D311" s="13" t="s">
        <v>241</v>
      </c>
    </row>
    <row r="312" spans="1:9">
      <c r="B312" s="13" t="s">
        <v>37</v>
      </c>
      <c r="C312" s="1" t="s">
        <v>41</v>
      </c>
      <c r="D312" s="13" t="s">
        <v>173</v>
      </c>
      <c r="G312" s="31">
        <v>3</v>
      </c>
    </row>
    <row r="314" spans="1:9">
      <c r="A314" s="1">
        <v>52</v>
      </c>
      <c r="B314" s="13" t="s">
        <v>244</v>
      </c>
      <c r="D314" s="13" t="s">
        <v>245</v>
      </c>
      <c r="E314" s="1" t="s">
        <v>167</v>
      </c>
      <c r="F314" s="31">
        <v>32.79</v>
      </c>
      <c r="H314" s="31">
        <f>F314*G314</f>
        <v>0</v>
      </c>
      <c r="I314" s="4">
        <v>8.1979999999999997E-2</v>
      </c>
    </row>
    <row r="315" spans="1:9">
      <c r="B315" s="13" t="s">
        <v>37</v>
      </c>
      <c r="C315" s="1" t="s">
        <v>41</v>
      </c>
      <c r="D315" s="13" t="s">
        <v>246</v>
      </c>
      <c r="G315" s="31">
        <v>32.79</v>
      </c>
    </row>
    <row r="317" spans="1:9">
      <c r="A317" s="1">
        <v>53</v>
      </c>
      <c r="B317" s="13" t="s">
        <v>247</v>
      </c>
      <c r="D317" s="13" t="s">
        <v>248</v>
      </c>
      <c r="E317" s="1" t="s">
        <v>167</v>
      </c>
      <c r="F317" s="31">
        <v>114</v>
      </c>
      <c r="H317" s="31">
        <f>F317*G317</f>
        <v>0</v>
      </c>
      <c r="I317" s="4">
        <v>0</v>
      </c>
    </row>
    <row r="318" spans="1:9">
      <c r="B318" s="13" t="s">
        <v>37</v>
      </c>
      <c r="C318" s="1" t="s">
        <v>38</v>
      </c>
      <c r="D318" s="13" t="s">
        <v>125</v>
      </c>
    </row>
    <row r="319" spans="1:9">
      <c r="B319" s="13" t="s">
        <v>37</v>
      </c>
      <c r="C319" s="1" t="s">
        <v>41</v>
      </c>
      <c r="D319" s="13" t="s">
        <v>249</v>
      </c>
      <c r="G319" s="31">
        <v>70.75</v>
      </c>
    </row>
    <row r="320" spans="1:9">
      <c r="B320" s="13" t="s">
        <v>37</v>
      </c>
      <c r="C320" s="1" t="s">
        <v>38</v>
      </c>
      <c r="D320" s="13" t="s">
        <v>51</v>
      </c>
    </row>
    <row r="321" spans="1:9">
      <c r="B321" s="13" t="s">
        <v>37</v>
      </c>
      <c r="C321" s="1" t="s">
        <v>41</v>
      </c>
      <c r="D321" s="13" t="s">
        <v>250</v>
      </c>
      <c r="G321" s="31">
        <v>43.25</v>
      </c>
    </row>
    <row r="323" spans="1:9">
      <c r="A323" s="1">
        <v>54</v>
      </c>
      <c r="B323" s="13" t="s">
        <v>251</v>
      </c>
      <c r="D323" s="13" t="s">
        <v>252</v>
      </c>
      <c r="E323" s="1" t="s">
        <v>167</v>
      </c>
      <c r="F323" s="31">
        <v>124.602</v>
      </c>
      <c r="H323" s="31">
        <f>F323*G323</f>
        <v>0</v>
      </c>
      <c r="I323" s="4">
        <v>0.43611</v>
      </c>
    </row>
    <row r="324" spans="1:9">
      <c r="B324" s="13" t="s">
        <v>37</v>
      </c>
      <c r="C324" s="1" t="s">
        <v>41</v>
      </c>
      <c r="D324" s="13" t="s">
        <v>253</v>
      </c>
      <c r="G324" s="31">
        <v>124.602</v>
      </c>
    </row>
    <row r="326" spans="1:9">
      <c r="A326" s="1">
        <v>55</v>
      </c>
      <c r="B326" s="13" t="s">
        <v>254</v>
      </c>
      <c r="D326" s="13" t="s">
        <v>255</v>
      </c>
      <c r="E326" s="1" t="s">
        <v>151</v>
      </c>
      <c r="F326" s="31">
        <v>3</v>
      </c>
      <c r="H326" s="31">
        <f>F326*G326</f>
        <v>0</v>
      </c>
      <c r="I326" s="4">
        <v>9.0000000000000006E-5</v>
      </c>
    </row>
    <row r="327" spans="1:9">
      <c r="B327" s="13" t="s">
        <v>37</v>
      </c>
      <c r="C327" s="1" t="s">
        <v>38</v>
      </c>
      <c r="D327" s="13" t="s">
        <v>125</v>
      </c>
    </row>
    <row r="328" spans="1:9">
      <c r="B328" s="13" t="s">
        <v>37</v>
      </c>
      <c r="C328" s="1" t="s">
        <v>41</v>
      </c>
      <c r="D328" s="13" t="s">
        <v>152</v>
      </c>
      <c r="G328" s="31">
        <v>1</v>
      </c>
    </row>
    <row r="329" spans="1:9">
      <c r="B329" s="13" t="s">
        <v>37</v>
      </c>
      <c r="C329" s="1" t="s">
        <v>38</v>
      </c>
      <c r="D329" s="13" t="s">
        <v>51</v>
      </c>
    </row>
    <row r="330" spans="1:9">
      <c r="B330" s="13" t="s">
        <v>37</v>
      </c>
      <c r="C330" s="1" t="s">
        <v>41</v>
      </c>
      <c r="D330" s="13" t="s">
        <v>182</v>
      </c>
      <c r="G330" s="31">
        <v>2</v>
      </c>
    </row>
    <row r="332" spans="1:9">
      <c r="A332" s="1">
        <v>56</v>
      </c>
      <c r="B332" s="13" t="s">
        <v>256</v>
      </c>
      <c r="D332" s="13" t="s">
        <v>257</v>
      </c>
      <c r="E332" s="1" t="s">
        <v>155</v>
      </c>
      <c r="F332" s="31">
        <v>1.0149999999999999</v>
      </c>
      <c r="H332" s="31">
        <f>F332*G332</f>
        <v>0</v>
      </c>
      <c r="I332" s="4">
        <v>8.0999999999999996E-4</v>
      </c>
    </row>
    <row r="333" spans="1:9">
      <c r="B333" s="13" t="s">
        <v>37</v>
      </c>
      <c r="C333" s="1" t="s">
        <v>38</v>
      </c>
      <c r="D333" s="13" t="s">
        <v>125</v>
      </c>
    </row>
    <row r="334" spans="1:9">
      <c r="B334" s="13" t="s">
        <v>37</v>
      </c>
      <c r="C334" s="1" t="s">
        <v>41</v>
      </c>
      <c r="D334" s="13" t="s">
        <v>258</v>
      </c>
      <c r="G334" s="31">
        <v>1.0149999999999999</v>
      </c>
    </row>
    <row r="336" spans="1:9">
      <c r="A336" s="1">
        <v>57</v>
      </c>
      <c r="B336" s="13" t="s">
        <v>259</v>
      </c>
      <c r="D336" s="13" t="s">
        <v>260</v>
      </c>
      <c r="E336" s="1" t="s">
        <v>155</v>
      </c>
      <c r="F336" s="31">
        <v>2.0299999999999998</v>
      </c>
      <c r="H336" s="31">
        <f>F336*G336</f>
        <v>0</v>
      </c>
      <c r="I336" s="4">
        <v>5.0800000000000003E-3</v>
      </c>
    </row>
    <row r="337" spans="1:9">
      <c r="B337" s="13" t="s">
        <v>37</v>
      </c>
      <c r="C337" s="1" t="s">
        <v>38</v>
      </c>
      <c r="D337" s="13" t="s">
        <v>51</v>
      </c>
    </row>
    <row r="338" spans="1:9">
      <c r="B338" s="13" t="s">
        <v>37</v>
      </c>
      <c r="C338" s="1" t="s">
        <v>41</v>
      </c>
      <c r="D338" s="13" t="s">
        <v>261</v>
      </c>
      <c r="G338" s="31">
        <v>2.0299999999999998</v>
      </c>
    </row>
    <row r="340" spans="1:9">
      <c r="A340" s="1">
        <v>58</v>
      </c>
      <c r="B340" s="13" t="s">
        <v>262</v>
      </c>
      <c r="D340" s="13" t="s">
        <v>263</v>
      </c>
      <c r="E340" s="1" t="s">
        <v>151</v>
      </c>
      <c r="F340" s="31">
        <v>22</v>
      </c>
      <c r="H340" s="31">
        <f>F340*G340</f>
        <v>0</v>
      </c>
      <c r="I340" s="4">
        <v>2.2000000000000001E-4</v>
      </c>
    </row>
    <row r="341" spans="1:9">
      <c r="B341" s="13" t="s">
        <v>37</v>
      </c>
      <c r="C341" s="1" t="s">
        <v>38</v>
      </c>
      <c r="D341" s="13" t="s">
        <v>125</v>
      </c>
    </row>
    <row r="342" spans="1:9">
      <c r="B342" s="13" t="s">
        <v>37</v>
      </c>
      <c r="C342" s="1" t="s">
        <v>41</v>
      </c>
      <c r="D342" s="13" t="s">
        <v>264</v>
      </c>
      <c r="G342" s="31">
        <v>12</v>
      </c>
    </row>
    <row r="343" spans="1:9">
      <c r="B343" s="13" t="s">
        <v>37</v>
      </c>
      <c r="C343" s="1" t="s">
        <v>38</v>
      </c>
      <c r="D343" s="13" t="s">
        <v>51</v>
      </c>
    </row>
    <row r="344" spans="1:9">
      <c r="B344" s="13" t="s">
        <v>37</v>
      </c>
      <c r="C344" s="1" t="s">
        <v>41</v>
      </c>
      <c r="D344" s="13" t="s">
        <v>265</v>
      </c>
      <c r="G344" s="31">
        <v>10</v>
      </c>
    </row>
    <row r="346" spans="1:9">
      <c r="A346" s="1">
        <v>59</v>
      </c>
      <c r="B346" s="13" t="s">
        <v>266</v>
      </c>
      <c r="D346" s="13" t="s">
        <v>267</v>
      </c>
      <c r="E346" s="1" t="s">
        <v>155</v>
      </c>
      <c r="F346" s="31">
        <v>1.0149999999999999</v>
      </c>
      <c r="H346" s="31">
        <f>F346*G346</f>
        <v>0</v>
      </c>
      <c r="I346" s="4">
        <v>7.1000000000000002E-4</v>
      </c>
    </row>
    <row r="347" spans="1:9">
      <c r="B347" s="13" t="s">
        <v>37</v>
      </c>
      <c r="C347" s="1" t="s">
        <v>38</v>
      </c>
      <c r="D347" s="13" t="s">
        <v>125</v>
      </c>
    </row>
    <row r="348" spans="1:9">
      <c r="B348" s="13" t="s">
        <v>37</v>
      </c>
      <c r="C348" s="1" t="s">
        <v>41</v>
      </c>
      <c r="D348" s="13" t="s">
        <v>258</v>
      </c>
      <c r="G348" s="31">
        <v>1.0149999999999999</v>
      </c>
    </row>
    <row r="350" spans="1:9">
      <c r="A350" s="1">
        <v>60</v>
      </c>
      <c r="B350" s="13" t="s">
        <v>268</v>
      </c>
      <c r="D350" s="13" t="s">
        <v>269</v>
      </c>
      <c r="E350" s="1" t="s">
        <v>155</v>
      </c>
      <c r="F350" s="31">
        <v>1.0149999999999999</v>
      </c>
      <c r="H350" s="31">
        <f>F350*G350</f>
        <v>0</v>
      </c>
      <c r="I350" s="4">
        <v>7.1000000000000002E-4</v>
      </c>
    </row>
    <row r="351" spans="1:9">
      <c r="B351" s="13" t="s">
        <v>37</v>
      </c>
      <c r="C351" s="1" t="s">
        <v>38</v>
      </c>
      <c r="D351" s="13" t="s">
        <v>51</v>
      </c>
    </row>
    <row r="352" spans="1:9">
      <c r="B352" s="13" t="s">
        <v>37</v>
      </c>
      <c r="C352" s="1" t="s">
        <v>41</v>
      </c>
      <c r="D352" s="13" t="s">
        <v>258</v>
      </c>
      <c r="G352" s="31">
        <v>1.0149999999999999</v>
      </c>
    </row>
    <row r="354" spans="1:9">
      <c r="A354" s="1">
        <v>61</v>
      </c>
      <c r="B354" s="13" t="s">
        <v>270</v>
      </c>
      <c r="D354" s="13" t="s">
        <v>271</v>
      </c>
      <c r="E354" s="1" t="s">
        <v>155</v>
      </c>
      <c r="F354" s="31">
        <v>8.1199999999999992</v>
      </c>
      <c r="H354" s="31">
        <f>F354*G354</f>
        <v>0</v>
      </c>
      <c r="I354" s="4">
        <v>6.0899999999999999E-3</v>
      </c>
    </row>
    <row r="355" spans="1:9">
      <c r="B355" s="13" t="s">
        <v>37</v>
      </c>
      <c r="C355" s="1" t="s">
        <v>38</v>
      </c>
      <c r="D355" s="13" t="s">
        <v>125</v>
      </c>
    </row>
    <row r="356" spans="1:9">
      <c r="B356" s="13" t="s">
        <v>37</v>
      </c>
      <c r="C356" s="1" t="s">
        <v>41</v>
      </c>
      <c r="D356" s="13" t="s">
        <v>272</v>
      </c>
      <c r="G356" s="31">
        <v>4.0599999999999996</v>
      </c>
    </row>
    <row r="357" spans="1:9">
      <c r="B357" s="13" t="s">
        <v>37</v>
      </c>
      <c r="C357" s="1" t="s">
        <v>38</v>
      </c>
      <c r="D357" s="13" t="s">
        <v>51</v>
      </c>
    </row>
    <row r="358" spans="1:9">
      <c r="B358" s="13" t="s">
        <v>37</v>
      </c>
      <c r="C358" s="1" t="s">
        <v>41</v>
      </c>
      <c r="D358" s="13" t="s">
        <v>272</v>
      </c>
      <c r="G358" s="31">
        <v>4.0599999999999996</v>
      </c>
    </row>
    <row r="360" spans="1:9">
      <c r="A360" s="1">
        <v>62</v>
      </c>
      <c r="B360" s="13" t="s">
        <v>273</v>
      </c>
      <c r="D360" s="13" t="s">
        <v>274</v>
      </c>
      <c r="E360" s="1" t="s">
        <v>155</v>
      </c>
      <c r="F360" s="31">
        <v>1.0149999999999999</v>
      </c>
      <c r="H360" s="31">
        <f>F360*G360</f>
        <v>0</v>
      </c>
      <c r="I360" s="4">
        <v>8.0999999999999996E-4</v>
      </c>
    </row>
    <row r="361" spans="1:9">
      <c r="B361" s="13" t="s">
        <v>37</v>
      </c>
      <c r="C361" s="1" t="s">
        <v>38</v>
      </c>
      <c r="D361" s="13" t="s">
        <v>51</v>
      </c>
    </row>
    <row r="362" spans="1:9">
      <c r="B362" s="13" t="s">
        <v>37</v>
      </c>
      <c r="C362" s="1" t="s">
        <v>41</v>
      </c>
      <c r="D362" s="13" t="s">
        <v>258</v>
      </c>
      <c r="G362" s="31">
        <v>1.0149999999999999</v>
      </c>
    </row>
    <row r="364" spans="1:9">
      <c r="A364" s="1">
        <v>63</v>
      </c>
      <c r="B364" s="13" t="s">
        <v>275</v>
      </c>
      <c r="D364" s="13" t="s">
        <v>276</v>
      </c>
      <c r="E364" s="1" t="s">
        <v>155</v>
      </c>
      <c r="F364" s="31">
        <v>7.1050000000000004</v>
      </c>
      <c r="H364" s="31">
        <f>F364*G364</f>
        <v>0</v>
      </c>
      <c r="I364" s="4">
        <v>6.5399999999999998E-3</v>
      </c>
    </row>
    <row r="365" spans="1:9">
      <c r="B365" s="13" t="s">
        <v>37</v>
      </c>
      <c r="C365" s="1" t="s">
        <v>38</v>
      </c>
      <c r="D365" s="13" t="s">
        <v>125</v>
      </c>
    </row>
    <row r="366" spans="1:9">
      <c r="B366" s="13" t="s">
        <v>37</v>
      </c>
      <c r="C366" s="1" t="s">
        <v>41</v>
      </c>
      <c r="D366" s="13" t="s">
        <v>219</v>
      </c>
      <c r="G366" s="31">
        <v>5.0750000000000002</v>
      </c>
    </row>
    <row r="367" spans="1:9">
      <c r="B367" s="13" t="s">
        <v>37</v>
      </c>
      <c r="C367" s="1" t="s">
        <v>38</v>
      </c>
      <c r="D367" s="13" t="s">
        <v>51</v>
      </c>
    </row>
    <row r="368" spans="1:9">
      <c r="B368" s="13" t="s">
        <v>37</v>
      </c>
      <c r="C368" s="1" t="s">
        <v>41</v>
      </c>
      <c r="D368" s="13" t="s">
        <v>261</v>
      </c>
      <c r="G368" s="31">
        <v>2.0299999999999998</v>
      </c>
    </row>
    <row r="370" spans="1:9">
      <c r="A370" s="1">
        <v>64</v>
      </c>
      <c r="B370" s="13" t="s">
        <v>277</v>
      </c>
      <c r="D370" s="13" t="s">
        <v>278</v>
      </c>
      <c r="E370" s="1" t="s">
        <v>155</v>
      </c>
      <c r="F370" s="31">
        <v>4.0599999999999996</v>
      </c>
      <c r="H370" s="31">
        <f>F370*G370</f>
        <v>0</v>
      </c>
      <c r="I370" s="4">
        <v>0</v>
      </c>
    </row>
    <row r="371" spans="1:9">
      <c r="B371" s="13" t="s">
        <v>37</v>
      </c>
      <c r="C371" s="1" t="s">
        <v>38</v>
      </c>
      <c r="D371" s="13" t="s">
        <v>125</v>
      </c>
    </row>
    <row r="372" spans="1:9">
      <c r="B372" s="13" t="s">
        <v>37</v>
      </c>
      <c r="C372" s="1" t="s">
        <v>41</v>
      </c>
      <c r="D372" s="13" t="s">
        <v>261</v>
      </c>
      <c r="G372" s="31">
        <v>2.0299999999999998</v>
      </c>
    </row>
    <row r="373" spans="1:9">
      <c r="B373" s="13" t="s">
        <v>37</v>
      </c>
      <c r="C373" s="1" t="s">
        <v>38</v>
      </c>
      <c r="D373" s="13" t="s">
        <v>51</v>
      </c>
    </row>
    <row r="374" spans="1:9">
      <c r="B374" s="13" t="s">
        <v>37</v>
      </c>
      <c r="C374" s="1" t="s">
        <v>41</v>
      </c>
      <c r="D374" s="13" t="s">
        <v>261</v>
      </c>
      <c r="G374" s="31">
        <v>2.0299999999999998</v>
      </c>
    </row>
    <row r="376" spans="1:9">
      <c r="A376" s="1">
        <v>65</v>
      </c>
      <c r="B376" s="13" t="s">
        <v>279</v>
      </c>
      <c r="D376" s="13" t="s">
        <v>280</v>
      </c>
      <c r="E376" s="1" t="s">
        <v>151</v>
      </c>
      <c r="F376" s="31">
        <v>2</v>
      </c>
      <c r="H376" s="31">
        <f>F376*G376</f>
        <v>0</v>
      </c>
      <c r="I376" s="4">
        <v>5.5799999999999999E-3</v>
      </c>
    </row>
    <row r="377" spans="1:9">
      <c r="B377" s="13" t="s">
        <v>37</v>
      </c>
      <c r="C377" s="1" t="s">
        <v>38</v>
      </c>
      <c r="D377" s="13" t="s">
        <v>125</v>
      </c>
    </row>
    <row r="378" spans="1:9">
      <c r="B378" s="13" t="s">
        <v>37</v>
      </c>
      <c r="C378" s="1" t="s">
        <v>41</v>
      </c>
      <c r="D378" s="13" t="s">
        <v>152</v>
      </c>
      <c r="G378" s="31">
        <v>1</v>
      </c>
    </row>
    <row r="379" spans="1:9">
      <c r="B379" s="13" t="s">
        <v>37</v>
      </c>
      <c r="C379" s="1" t="s">
        <v>38</v>
      </c>
      <c r="D379" s="13" t="s">
        <v>51</v>
      </c>
    </row>
    <row r="380" spans="1:9">
      <c r="B380" s="13" t="s">
        <v>37</v>
      </c>
      <c r="C380" s="1" t="s">
        <v>41</v>
      </c>
      <c r="D380" s="13" t="s">
        <v>152</v>
      </c>
      <c r="G380" s="31">
        <v>1</v>
      </c>
    </row>
    <row r="382" spans="1:9">
      <c r="A382" s="1">
        <v>66</v>
      </c>
      <c r="B382" s="13" t="s">
        <v>281</v>
      </c>
      <c r="D382" s="13" t="s">
        <v>282</v>
      </c>
      <c r="E382" s="1" t="s">
        <v>155</v>
      </c>
      <c r="F382" s="31">
        <v>2</v>
      </c>
      <c r="H382" s="31">
        <f>F382*G382</f>
        <v>0</v>
      </c>
      <c r="I382" s="4">
        <v>1.2500000000000001E-2</v>
      </c>
    </row>
    <row r="383" spans="1:9">
      <c r="D383" s="13" t="s">
        <v>283</v>
      </c>
    </row>
    <row r="384" spans="1:9" ht="10.5">
      <c r="A384" s="38" t="s">
        <v>121</v>
      </c>
      <c r="B384" s="39"/>
      <c r="C384" s="40"/>
      <c r="D384" s="39"/>
      <c r="E384" s="40"/>
      <c r="F384" s="69"/>
      <c r="G384" s="69"/>
      <c r="H384" s="70">
        <f>SUM(H187:H383)</f>
        <v>0</v>
      </c>
      <c r="I384" s="41">
        <f>SUM(I187:I383)</f>
        <v>8.2331999999999947</v>
      </c>
    </row>
    <row r="385" spans="1:9" ht="10.5">
      <c r="B385" s="34" t="s">
        <v>32</v>
      </c>
    </row>
    <row r="386" spans="1:9" ht="10.5">
      <c r="A386" s="35">
        <v>99</v>
      </c>
      <c r="B386" s="34" t="s">
        <v>284</v>
      </c>
    </row>
    <row r="388" spans="1:9">
      <c r="A388" s="1">
        <v>67</v>
      </c>
      <c r="B388" s="13" t="s">
        <v>285</v>
      </c>
      <c r="D388" s="13" t="s">
        <v>286</v>
      </c>
      <c r="E388" s="1" t="s">
        <v>107</v>
      </c>
      <c r="F388" s="31">
        <v>198.52099999999999</v>
      </c>
      <c r="H388" s="31">
        <f>F388*G388</f>
        <v>0</v>
      </c>
      <c r="I388" s="4">
        <v>0</v>
      </c>
    </row>
    <row r="389" spans="1:9" ht="10.5">
      <c r="A389" s="38" t="s">
        <v>121</v>
      </c>
      <c r="B389" s="39"/>
      <c r="C389" s="40"/>
      <c r="D389" s="39"/>
      <c r="E389" s="40"/>
      <c r="F389" s="69"/>
      <c r="G389" s="69"/>
      <c r="H389" s="70">
        <f>SUM(H387:H388)</f>
        <v>0</v>
      </c>
      <c r="I389" s="41">
        <f>SUM(I387:I388)</f>
        <v>0</v>
      </c>
    </row>
    <row r="390" spans="1:9" ht="10.5">
      <c r="B390" s="34" t="s">
        <v>32</v>
      </c>
    </row>
    <row r="391" spans="1:9" ht="10.5">
      <c r="A391" s="35">
        <v>621</v>
      </c>
      <c r="B391" s="34" t="s">
        <v>369</v>
      </c>
    </row>
    <row r="393" spans="1:9">
      <c r="A393" s="1">
        <v>68</v>
      </c>
      <c r="B393" s="13" t="s">
        <v>287</v>
      </c>
      <c r="D393" s="13" t="s">
        <v>288</v>
      </c>
      <c r="E393" s="1" t="s">
        <v>167</v>
      </c>
      <c r="F393" s="31">
        <v>15</v>
      </c>
      <c r="H393" s="31">
        <f>F393*G393</f>
        <v>0</v>
      </c>
      <c r="I393" s="4">
        <v>0</v>
      </c>
    </row>
    <row r="394" spans="1:9">
      <c r="D394" s="13" t="s">
        <v>289</v>
      </c>
    </row>
    <row r="396" spans="1:9">
      <c r="A396" s="1">
        <v>69</v>
      </c>
      <c r="B396" s="13" t="s">
        <v>290</v>
      </c>
      <c r="D396" s="13" t="s">
        <v>291</v>
      </c>
      <c r="E396" s="1" t="s">
        <v>167</v>
      </c>
      <c r="F396" s="31">
        <v>15</v>
      </c>
      <c r="H396" s="31">
        <f>F396*G396</f>
        <v>0</v>
      </c>
      <c r="I396" s="4">
        <v>4.4999999999999999E-4</v>
      </c>
    </row>
    <row r="397" spans="1:9" ht="10.5">
      <c r="A397" s="38" t="s">
        <v>121</v>
      </c>
      <c r="B397" s="39"/>
      <c r="C397" s="40"/>
      <c r="D397" s="39"/>
      <c r="E397" s="40"/>
      <c r="F397" s="69"/>
      <c r="G397" s="69"/>
      <c r="H397" s="70">
        <f>SUM(H392:H396)</f>
        <v>0</v>
      </c>
      <c r="I397" s="41">
        <f>SUM(I392:I396)</f>
        <v>4.4999999999999999E-4</v>
      </c>
    </row>
    <row r="398" spans="1:9" ht="10.5">
      <c r="B398" s="34" t="s">
        <v>32</v>
      </c>
    </row>
    <row r="399" spans="1:9" ht="10.5">
      <c r="A399" s="35">
        <v>646</v>
      </c>
      <c r="B399" s="34" t="s">
        <v>292</v>
      </c>
    </row>
    <row r="401" spans="1:9">
      <c r="A401" s="1">
        <v>70</v>
      </c>
      <c r="B401" s="13" t="s">
        <v>293</v>
      </c>
      <c r="D401" s="13" t="s">
        <v>294</v>
      </c>
      <c r="E401" s="1" t="s">
        <v>167</v>
      </c>
      <c r="F401" s="31">
        <v>15</v>
      </c>
      <c r="H401" s="31">
        <f>F401*G401</f>
        <v>0</v>
      </c>
      <c r="I401" s="4">
        <v>0</v>
      </c>
    </row>
    <row r="402" spans="1:9">
      <c r="D402" s="13" t="s">
        <v>295</v>
      </c>
    </row>
    <row r="403" spans="1:9" ht="10.5">
      <c r="A403" s="38" t="s">
        <v>121</v>
      </c>
      <c r="B403" s="39"/>
      <c r="C403" s="40"/>
      <c r="D403" s="39"/>
      <c r="E403" s="40"/>
      <c r="F403" s="69"/>
      <c r="G403" s="69"/>
      <c r="H403" s="70">
        <f>SUM(H400:H402)</f>
        <v>0</v>
      </c>
      <c r="I403" s="41">
        <f>SUM(I400:I402)</f>
        <v>0</v>
      </c>
    </row>
    <row r="404" spans="1:9" ht="10.5">
      <c r="B404" s="34" t="s">
        <v>32</v>
      </c>
    </row>
    <row r="405" spans="1:9" ht="10.5">
      <c r="A405" s="35">
        <v>711</v>
      </c>
      <c r="B405" s="34" t="s">
        <v>296</v>
      </c>
    </row>
    <row r="407" spans="1:9">
      <c r="A407" s="1">
        <v>71</v>
      </c>
      <c r="B407" s="13" t="s">
        <v>297</v>
      </c>
      <c r="D407" s="13" t="s">
        <v>298</v>
      </c>
      <c r="E407" s="1" t="s">
        <v>61</v>
      </c>
      <c r="F407" s="31">
        <v>18.704000000000001</v>
      </c>
      <c r="H407" s="31">
        <f>F407*G407</f>
        <v>0</v>
      </c>
      <c r="I407" s="4">
        <v>0</v>
      </c>
    </row>
    <row r="408" spans="1:9">
      <c r="B408" s="13" t="s">
        <v>37</v>
      </c>
      <c r="C408" s="1" t="s">
        <v>38</v>
      </c>
      <c r="D408" s="13" t="s">
        <v>125</v>
      </c>
    </row>
    <row r="409" spans="1:9">
      <c r="B409" s="13" t="s">
        <v>37</v>
      </c>
      <c r="C409" s="1" t="s">
        <v>41</v>
      </c>
      <c r="D409" s="13" t="s">
        <v>299</v>
      </c>
      <c r="G409" s="31">
        <v>9.3520000000000003</v>
      </c>
    </row>
    <row r="410" spans="1:9">
      <c r="B410" s="13" t="s">
        <v>37</v>
      </c>
      <c r="C410" s="1" t="s">
        <v>38</v>
      </c>
      <c r="D410" s="13" t="s">
        <v>51</v>
      </c>
    </row>
    <row r="411" spans="1:9">
      <c r="B411" s="13" t="s">
        <v>37</v>
      </c>
      <c r="C411" s="1" t="s">
        <v>41</v>
      </c>
      <c r="D411" s="13" t="s">
        <v>299</v>
      </c>
      <c r="G411" s="31">
        <v>9.3520000000000003</v>
      </c>
    </row>
    <row r="413" spans="1:9">
      <c r="A413" s="1">
        <v>72</v>
      </c>
      <c r="B413" s="13" t="s">
        <v>300</v>
      </c>
      <c r="D413" s="13" t="s">
        <v>301</v>
      </c>
      <c r="E413" s="1" t="s">
        <v>107</v>
      </c>
      <c r="F413" s="31">
        <v>4.0000000000000001E-3</v>
      </c>
      <c r="H413" s="31">
        <f>F413*G413</f>
        <v>0</v>
      </c>
      <c r="I413" s="4">
        <v>4.0000000000000001E-3</v>
      </c>
    </row>
    <row r="414" spans="1:9">
      <c r="B414" s="13" t="s">
        <v>37</v>
      </c>
      <c r="C414" s="1" t="s">
        <v>41</v>
      </c>
      <c r="D414" s="13" t="s">
        <v>302</v>
      </c>
      <c r="G414" s="31">
        <v>4.0000000000000001E-3</v>
      </c>
    </row>
    <row r="416" spans="1:9">
      <c r="A416" s="1">
        <v>73</v>
      </c>
      <c r="B416" s="13" t="s">
        <v>303</v>
      </c>
      <c r="D416" s="13" t="s">
        <v>304</v>
      </c>
      <c r="E416" s="1" t="s">
        <v>61</v>
      </c>
      <c r="F416" s="31">
        <v>9.3520000000000003</v>
      </c>
      <c r="H416" s="31">
        <f>F416*G416</f>
        <v>0</v>
      </c>
      <c r="I416" s="4">
        <v>3.7399999999999998E-3</v>
      </c>
    </row>
    <row r="417" spans="1:9">
      <c r="B417" s="13" t="s">
        <v>37</v>
      </c>
      <c r="C417" s="1" t="s">
        <v>38</v>
      </c>
      <c r="D417" s="13" t="s">
        <v>125</v>
      </c>
    </row>
    <row r="418" spans="1:9">
      <c r="B418" s="13" t="s">
        <v>37</v>
      </c>
      <c r="C418" s="1" t="s">
        <v>41</v>
      </c>
      <c r="D418" s="13" t="s">
        <v>305</v>
      </c>
      <c r="G418" s="31">
        <v>4.6760000000000002</v>
      </c>
    </row>
    <row r="419" spans="1:9">
      <c r="B419" s="13" t="s">
        <v>37</v>
      </c>
      <c r="C419" s="1" t="s">
        <v>38</v>
      </c>
      <c r="D419" s="13" t="s">
        <v>51</v>
      </c>
    </row>
    <row r="420" spans="1:9">
      <c r="B420" s="13" t="s">
        <v>37</v>
      </c>
      <c r="C420" s="1" t="s">
        <v>41</v>
      </c>
      <c r="D420" s="13" t="s">
        <v>305</v>
      </c>
      <c r="G420" s="31">
        <v>4.6760000000000002</v>
      </c>
    </row>
    <row r="422" spans="1:9">
      <c r="A422" s="1">
        <v>74</v>
      </c>
      <c r="B422" s="13" t="s">
        <v>306</v>
      </c>
      <c r="D422" s="13" t="s">
        <v>307</v>
      </c>
      <c r="E422" s="1" t="s">
        <v>61</v>
      </c>
      <c r="F422" s="31">
        <v>10.755000000000001</v>
      </c>
      <c r="H422" s="31">
        <f>F422*G422</f>
        <v>0</v>
      </c>
      <c r="I422" s="4">
        <v>4.6249999999999999E-2</v>
      </c>
    </row>
    <row r="423" spans="1:9">
      <c r="B423" s="13" t="s">
        <v>37</v>
      </c>
      <c r="C423" s="1" t="s">
        <v>41</v>
      </c>
      <c r="D423" s="13" t="s">
        <v>308</v>
      </c>
      <c r="G423" s="31">
        <v>10.755000000000001</v>
      </c>
    </row>
    <row r="425" spans="1:9">
      <c r="A425" s="1">
        <v>75</v>
      </c>
      <c r="B425" s="13" t="s">
        <v>309</v>
      </c>
      <c r="D425" s="13" t="s">
        <v>310</v>
      </c>
      <c r="E425" s="1" t="s">
        <v>107</v>
      </c>
      <c r="F425" s="31">
        <v>5.3999999999999999E-2</v>
      </c>
      <c r="H425" s="31">
        <f>F425*G425</f>
        <v>0</v>
      </c>
      <c r="I425" s="4">
        <v>0</v>
      </c>
    </row>
    <row r="426" spans="1:9" ht="10.5">
      <c r="A426" s="38" t="s">
        <v>121</v>
      </c>
      <c r="B426" s="39"/>
      <c r="C426" s="40"/>
      <c r="D426" s="39"/>
      <c r="E426" s="40"/>
      <c r="F426" s="69"/>
      <c r="G426" s="69"/>
      <c r="H426" s="70">
        <f>SUM(H406:H425)</f>
        <v>0</v>
      </c>
      <c r="I426" s="41">
        <f>SUM(I406:I425)</f>
        <v>5.3989999999999996E-2</v>
      </c>
    </row>
    <row r="427" spans="1:9" ht="10.5">
      <c r="B427" s="34" t="s">
        <v>32</v>
      </c>
    </row>
    <row r="428" spans="1:9" ht="10.5">
      <c r="A428" s="35">
        <v>721</v>
      </c>
      <c r="B428" s="34" t="s">
        <v>311</v>
      </c>
    </row>
    <row r="430" spans="1:9">
      <c r="A430" s="1">
        <v>76</v>
      </c>
      <c r="B430" s="13" t="s">
        <v>312</v>
      </c>
      <c r="D430" s="13" t="s">
        <v>313</v>
      </c>
      <c r="E430" s="1" t="s">
        <v>151</v>
      </c>
      <c r="F430" s="31">
        <v>1</v>
      </c>
      <c r="H430" s="31">
        <f>F430*G430</f>
        <v>0</v>
      </c>
      <c r="I430" s="4">
        <v>2.562E-2</v>
      </c>
    </row>
    <row r="431" spans="1:9">
      <c r="B431" s="13" t="s">
        <v>37</v>
      </c>
      <c r="C431" s="1" t="s">
        <v>38</v>
      </c>
      <c r="D431" s="13" t="s">
        <v>51</v>
      </c>
    </row>
    <row r="432" spans="1:9">
      <c r="B432" s="13" t="s">
        <v>37</v>
      </c>
      <c r="C432" s="1" t="s">
        <v>41</v>
      </c>
      <c r="D432" s="13" t="s">
        <v>152</v>
      </c>
      <c r="G432" s="31">
        <v>1</v>
      </c>
    </row>
    <row r="434" spans="1:9">
      <c r="A434" s="1">
        <v>77</v>
      </c>
      <c r="B434" s="13" t="s">
        <v>314</v>
      </c>
      <c r="D434" s="13" t="s">
        <v>315</v>
      </c>
      <c r="E434" s="1" t="s">
        <v>155</v>
      </c>
      <c r="F434" s="31">
        <v>1</v>
      </c>
      <c r="H434" s="31">
        <f>F434*G434</f>
        <v>0</v>
      </c>
      <c r="I434" s="4">
        <v>0.01</v>
      </c>
    </row>
    <row r="435" spans="1:9">
      <c r="D435" s="13" t="s">
        <v>316</v>
      </c>
    </row>
    <row r="437" spans="1:9">
      <c r="A437" s="1">
        <v>78</v>
      </c>
      <c r="B437" s="13" t="s">
        <v>317</v>
      </c>
      <c r="D437" s="13" t="s">
        <v>318</v>
      </c>
      <c r="E437" s="1" t="s">
        <v>107</v>
      </c>
      <c r="F437" s="31">
        <v>3.5999999999999997E-2</v>
      </c>
      <c r="H437" s="31">
        <f>F437*G437</f>
        <v>0</v>
      </c>
      <c r="I437" s="4">
        <v>0</v>
      </c>
    </row>
    <row r="438" spans="1:9" ht="10.5">
      <c r="A438" s="38" t="s">
        <v>121</v>
      </c>
      <c r="B438" s="39"/>
      <c r="C438" s="40"/>
      <c r="D438" s="39"/>
      <c r="E438" s="40"/>
      <c r="F438" s="69"/>
      <c r="G438" s="69"/>
      <c r="H438" s="70">
        <f>SUM(H429:H437)</f>
        <v>0</v>
      </c>
      <c r="I438" s="41">
        <f>SUM(I429:I437)</f>
        <v>3.5619999999999999E-2</v>
      </c>
    </row>
    <row r="439" spans="1:9" ht="10.5">
      <c r="B439" s="34" t="s">
        <v>32</v>
      </c>
    </row>
    <row r="440" spans="1:9" ht="10.5">
      <c r="A440" s="35">
        <v>722</v>
      </c>
      <c r="B440" s="34" t="s">
        <v>319</v>
      </c>
    </row>
    <row r="442" spans="1:9">
      <c r="A442" s="1">
        <v>79</v>
      </c>
      <c r="B442" s="13" t="s">
        <v>320</v>
      </c>
      <c r="D442" s="13" t="s">
        <v>321</v>
      </c>
      <c r="E442" s="1" t="s">
        <v>151</v>
      </c>
      <c r="F442" s="31">
        <v>3</v>
      </c>
      <c r="H442" s="31">
        <f>F442*G442</f>
        <v>0</v>
      </c>
      <c r="I442" s="4">
        <v>1.0200000000000001E-3</v>
      </c>
    </row>
    <row r="443" spans="1:9">
      <c r="B443" s="13" t="s">
        <v>37</v>
      </c>
      <c r="C443" s="1" t="s">
        <v>38</v>
      </c>
      <c r="D443" s="13" t="s">
        <v>125</v>
      </c>
    </row>
    <row r="444" spans="1:9">
      <c r="B444" s="13" t="s">
        <v>37</v>
      </c>
      <c r="C444" s="1" t="s">
        <v>41</v>
      </c>
      <c r="D444" s="13" t="s">
        <v>182</v>
      </c>
      <c r="G444" s="31">
        <v>2</v>
      </c>
    </row>
    <row r="445" spans="1:9">
      <c r="B445" s="13" t="s">
        <v>37</v>
      </c>
      <c r="C445" s="1" t="s">
        <v>38</v>
      </c>
      <c r="D445" s="13" t="s">
        <v>51</v>
      </c>
    </row>
    <row r="446" spans="1:9">
      <c r="B446" s="13" t="s">
        <v>37</v>
      </c>
      <c r="C446" s="1" t="s">
        <v>41</v>
      </c>
      <c r="D446" s="13" t="s">
        <v>152</v>
      </c>
      <c r="G446" s="31">
        <v>1</v>
      </c>
    </row>
    <row r="448" spans="1:9">
      <c r="A448" s="1">
        <v>80</v>
      </c>
      <c r="B448" s="13" t="s">
        <v>322</v>
      </c>
      <c r="D448" s="13" t="s">
        <v>323</v>
      </c>
      <c r="E448" s="1" t="s">
        <v>167</v>
      </c>
      <c r="F448" s="31">
        <v>1.1000000000000001</v>
      </c>
      <c r="H448" s="31">
        <f>F448*G448</f>
        <v>0</v>
      </c>
      <c r="I448" s="4">
        <v>1.7409999999999998E-2</v>
      </c>
    </row>
    <row r="449" spans="1:9">
      <c r="B449" s="13" t="s">
        <v>37</v>
      </c>
      <c r="C449" s="1" t="s">
        <v>38</v>
      </c>
      <c r="D449" s="13" t="s">
        <v>125</v>
      </c>
    </row>
    <row r="450" spans="1:9">
      <c r="B450" s="13" t="s">
        <v>37</v>
      </c>
      <c r="C450" s="1" t="s">
        <v>41</v>
      </c>
      <c r="D450" s="13" t="s">
        <v>324</v>
      </c>
      <c r="G450" s="31">
        <v>1.1000000000000001</v>
      </c>
    </row>
    <row r="452" spans="1:9">
      <c r="A452" s="1">
        <v>81</v>
      </c>
      <c r="B452" s="13" t="s">
        <v>325</v>
      </c>
      <c r="D452" s="13" t="s">
        <v>326</v>
      </c>
      <c r="E452" s="1" t="s">
        <v>151</v>
      </c>
      <c r="F452" s="31">
        <v>3</v>
      </c>
      <c r="H452" s="31">
        <f>F452*G452</f>
        <v>0</v>
      </c>
      <c r="I452" s="4">
        <v>2.9999999999999997E-4</v>
      </c>
    </row>
    <row r="453" spans="1:9">
      <c r="B453" s="13" t="s">
        <v>37</v>
      </c>
      <c r="C453" s="1" t="s">
        <v>38</v>
      </c>
      <c r="D453" s="13" t="s">
        <v>125</v>
      </c>
    </row>
    <row r="454" spans="1:9">
      <c r="B454" s="13" t="s">
        <v>37</v>
      </c>
      <c r="C454" s="1" t="s">
        <v>41</v>
      </c>
      <c r="D454" s="13" t="s">
        <v>327</v>
      </c>
      <c r="G454" s="31">
        <v>2</v>
      </c>
    </row>
    <row r="455" spans="1:9">
      <c r="B455" s="13" t="s">
        <v>37</v>
      </c>
      <c r="C455" s="1" t="s">
        <v>38</v>
      </c>
      <c r="D455" s="13" t="s">
        <v>51</v>
      </c>
    </row>
    <row r="456" spans="1:9">
      <c r="B456" s="13" t="s">
        <v>37</v>
      </c>
      <c r="C456" s="1" t="s">
        <v>41</v>
      </c>
      <c r="D456" s="13" t="s">
        <v>152</v>
      </c>
      <c r="G456" s="31">
        <v>1</v>
      </c>
    </row>
    <row r="458" spans="1:9">
      <c r="A458" s="1">
        <v>82</v>
      </c>
      <c r="B458" s="13" t="s">
        <v>328</v>
      </c>
      <c r="D458" s="13" t="s">
        <v>329</v>
      </c>
      <c r="E458" s="1" t="s">
        <v>155</v>
      </c>
      <c r="F458" s="31">
        <v>1</v>
      </c>
      <c r="H458" s="31">
        <f>F458*G458</f>
        <v>0</v>
      </c>
      <c r="I458" s="4">
        <v>5.9999999999999995E-4</v>
      </c>
    </row>
    <row r="459" spans="1:9">
      <c r="B459" s="13" t="s">
        <v>37</v>
      </c>
      <c r="C459" s="1" t="s">
        <v>38</v>
      </c>
      <c r="D459" s="13" t="s">
        <v>125</v>
      </c>
    </row>
    <row r="460" spans="1:9">
      <c r="B460" s="13" t="s">
        <v>37</v>
      </c>
      <c r="C460" s="1" t="s">
        <v>41</v>
      </c>
      <c r="D460" s="13" t="s">
        <v>152</v>
      </c>
      <c r="G460" s="31">
        <v>1</v>
      </c>
    </row>
    <row r="462" spans="1:9">
      <c r="A462" s="1">
        <v>83</v>
      </c>
      <c r="B462" s="13" t="s">
        <v>330</v>
      </c>
      <c r="D462" s="13" t="s">
        <v>331</v>
      </c>
      <c r="E462" s="1" t="s">
        <v>155</v>
      </c>
      <c r="F462" s="31">
        <v>2</v>
      </c>
      <c r="H462" s="31">
        <f>F462*G462</f>
        <v>0</v>
      </c>
      <c r="I462" s="4">
        <v>1E-3</v>
      </c>
    </row>
    <row r="463" spans="1:9">
      <c r="B463" s="13" t="s">
        <v>37</v>
      </c>
      <c r="C463" s="1" t="s">
        <v>38</v>
      </c>
      <c r="D463" s="13" t="s">
        <v>125</v>
      </c>
    </row>
    <row r="464" spans="1:9">
      <c r="B464" s="13" t="s">
        <v>37</v>
      </c>
      <c r="C464" s="1" t="s">
        <v>41</v>
      </c>
      <c r="D464" s="13" t="s">
        <v>152</v>
      </c>
      <c r="G464" s="31">
        <v>1</v>
      </c>
    </row>
    <row r="465" spans="1:9">
      <c r="B465" s="13" t="s">
        <v>37</v>
      </c>
      <c r="C465" s="1" t="s">
        <v>38</v>
      </c>
      <c r="D465" s="13" t="s">
        <v>51</v>
      </c>
    </row>
    <row r="466" spans="1:9">
      <c r="B466" s="13" t="s">
        <v>37</v>
      </c>
      <c r="C466" s="1" t="s">
        <v>41</v>
      </c>
      <c r="D466" s="13" t="s">
        <v>152</v>
      </c>
      <c r="G466" s="31">
        <v>1</v>
      </c>
    </row>
    <row r="468" spans="1:9">
      <c r="A468" s="1">
        <v>84</v>
      </c>
      <c r="B468" s="13" t="s">
        <v>332</v>
      </c>
      <c r="D468" s="13" t="s">
        <v>333</v>
      </c>
      <c r="E468" s="1" t="s">
        <v>107</v>
      </c>
      <c r="F468" s="31">
        <v>0.02</v>
      </c>
      <c r="H468" s="31">
        <f>F468*G468</f>
        <v>0</v>
      </c>
      <c r="I468" s="4">
        <v>0</v>
      </c>
    </row>
    <row r="469" spans="1:9" ht="10.5">
      <c r="A469" s="38" t="s">
        <v>121</v>
      </c>
      <c r="B469" s="39"/>
      <c r="C469" s="40"/>
      <c r="D469" s="39"/>
      <c r="E469" s="40"/>
      <c r="F469" s="69"/>
      <c r="G469" s="69"/>
      <c r="H469" s="70">
        <f>SUM(H441:H468)</f>
        <v>0</v>
      </c>
      <c r="I469" s="41">
        <f>SUM(I441:I468)</f>
        <v>2.0330000000000001E-2</v>
      </c>
    </row>
    <row r="470" spans="1:9" ht="10.5">
      <c r="B470" s="34" t="s">
        <v>32</v>
      </c>
    </row>
    <row r="471" spans="1:9" ht="10.5">
      <c r="A471" s="35">
        <v>724</v>
      </c>
      <c r="B471" s="34" t="s">
        <v>334</v>
      </c>
    </row>
    <row r="473" spans="1:9">
      <c r="A473" s="1">
        <v>85</v>
      </c>
      <c r="B473" s="13" t="s">
        <v>335</v>
      </c>
      <c r="D473" s="13" t="s">
        <v>336</v>
      </c>
      <c r="E473" s="1" t="s">
        <v>337</v>
      </c>
      <c r="F473" s="31">
        <v>2</v>
      </c>
      <c r="H473" s="31">
        <f>F473*G473</f>
        <v>0</v>
      </c>
      <c r="I473" s="4">
        <v>0.20982000000000001</v>
      </c>
    </row>
    <row r="474" spans="1:9">
      <c r="B474" s="13" t="s">
        <v>37</v>
      </c>
      <c r="C474" s="1" t="s">
        <v>38</v>
      </c>
      <c r="D474" s="13" t="s">
        <v>125</v>
      </c>
    </row>
    <row r="475" spans="1:9">
      <c r="B475" s="13" t="s">
        <v>37</v>
      </c>
      <c r="C475" s="1" t="s">
        <v>41</v>
      </c>
      <c r="D475" s="13" t="s">
        <v>152</v>
      </c>
      <c r="G475" s="31">
        <v>1</v>
      </c>
    </row>
    <row r="476" spans="1:9">
      <c r="B476" s="13" t="s">
        <v>37</v>
      </c>
      <c r="C476" s="1" t="s">
        <v>38</v>
      </c>
      <c r="D476" s="13" t="s">
        <v>51</v>
      </c>
    </row>
    <row r="477" spans="1:9">
      <c r="B477" s="13" t="s">
        <v>37</v>
      </c>
      <c r="C477" s="1" t="s">
        <v>41</v>
      </c>
      <c r="D477" s="13" t="s">
        <v>152</v>
      </c>
      <c r="G477" s="31">
        <v>1</v>
      </c>
    </row>
    <row r="479" spans="1:9">
      <c r="A479" s="1">
        <v>86</v>
      </c>
      <c r="B479" s="13" t="s">
        <v>338</v>
      </c>
      <c r="D479" s="13" t="s">
        <v>339</v>
      </c>
      <c r="E479" s="1" t="s">
        <v>155</v>
      </c>
      <c r="F479" s="31">
        <v>2</v>
      </c>
      <c r="H479" s="31">
        <f>F479*G479</f>
        <v>0</v>
      </c>
      <c r="I479" s="4">
        <v>2.1999999999999999E-2</v>
      </c>
    </row>
    <row r="480" spans="1:9">
      <c r="D480" s="13" t="s">
        <v>340</v>
      </c>
    </row>
    <row r="482" spans="1:9">
      <c r="A482" s="1">
        <v>87</v>
      </c>
      <c r="B482" s="13" t="s">
        <v>341</v>
      </c>
      <c r="D482" s="13" t="s">
        <v>342</v>
      </c>
      <c r="E482" s="1" t="s">
        <v>107</v>
      </c>
      <c r="F482" s="31">
        <v>0.23200000000000001</v>
      </c>
      <c r="H482" s="31">
        <f>F482*G482</f>
        <v>0</v>
      </c>
      <c r="I482" s="4">
        <v>0</v>
      </c>
    </row>
    <row r="483" spans="1:9" ht="10.5">
      <c r="A483" s="38" t="s">
        <v>121</v>
      </c>
      <c r="B483" s="39"/>
      <c r="C483" s="40"/>
      <c r="D483" s="39"/>
      <c r="E483" s="40"/>
      <c r="F483" s="69"/>
      <c r="G483" s="69"/>
      <c r="H483" s="70">
        <f>SUM(H472:H482)</f>
        <v>0</v>
      </c>
      <c r="I483" s="41">
        <f>SUM(I472:I482)</f>
        <v>0.23182</v>
      </c>
    </row>
    <row r="484" spans="1:9" ht="10.5">
      <c r="B484" s="34" t="s">
        <v>32</v>
      </c>
    </row>
    <row r="485" spans="1:9" ht="10.5">
      <c r="A485" s="35">
        <v>764</v>
      </c>
      <c r="B485" s="34" t="s">
        <v>343</v>
      </c>
    </row>
    <row r="487" spans="1:9">
      <c r="A487" s="1">
        <v>88</v>
      </c>
      <c r="B487" s="13" t="s">
        <v>344</v>
      </c>
      <c r="D487" s="13" t="s">
        <v>345</v>
      </c>
      <c r="E487" s="1" t="s">
        <v>167</v>
      </c>
      <c r="F487" s="31">
        <v>33</v>
      </c>
      <c r="H487" s="31">
        <f>F487*G487</f>
        <v>0</v>
      </c>
      <c r="I487" s="4">
        <v>9.5699999999999993E-2</v>
      </c>
    </row>
    <row r="488" spans="1:9">
      <c r="D488" s="13" t="s">
        <v>346</v>
      </c>
    </row>
    <row r="490" spans="1:9">
      <c r="A490" s="1">
        <v>89</v>
      </c>
      <c r="B490" s="13" t="s">
        <v>347</v>
      </c>
      <c r="D490" s="13" t="s">
        <v>348</v>
      </c>
      <c r="E490" s="1" t="s">
        <v>167</v>
      </c>
      <c r="F490" s="31">
        <v>33</v>
      </c>
      <c r="H490" s="31">
        <f>F490*G490</f>
        <v>0</v>
      </c>
      <c r="I490" s="4">
        <v>8.5470000000000004E-2</v>
      </c>
    </row>
    <row r="491" spans="1:9">
      <c r="D491" s="13" t="s">
        <v>346</v>
      </c>
    </row>
    <row r="493" spans="1:9">
      <c r="A493" s="1">
        <v>90</v>
      </c>
      <c r="B493" s="13" t="s">
        <v>349</v>
      </c>
      <c r="D493" s="13" t="s">
        <v>350</v>
      </c>
      <c r="E493" s="1" t="s">
        <v>107</v>
      </c>
      <c r="F493" s="31">
        <v>0.18099999999999999</v>
      </c>
      <c r="H493" s="31">
        <f>F493*G493</f>
        <v>0</v>
      </c>
      <c r="I493" s="4">
        <v>0</v>
      </c>
    </row>
    <row r="494" spans="1:9" ht="10.5">
      <c r="A494" s="38" t="s">
        <v>121</v>
      </c>
      <c r="B494" s="39"/>
      <c r="C494" s="40"/>
      <c r="D494" s="39"/>
      <c r="E494" s="40"/>
      <c r="F494" s="69"/>
      <c r="G494" s="69"/>
      <c r="H494" s="70">
        <f>SUM(H486:H493)</f>
        <v>0</v>
      </c>
      <c r="I494" s="41">
        <f>SUM(I486:I493)</f>
        <v>0.18117</v>
      </c>
    </row>
    <row r="495" spans="1:9" ht="10.5">
      <c r="B495" s="34" t="s">
        <v>32</v>
      </c>
    </row>
    <row r="496" spans="1:9" ht="10.5">
      <c r="A496" s="35">
        <v>998</v>
      </c>
      <c r="B496" s="34" t="s">
        <v>351</v>
      </c>
    </row>
    <row r="498" spans="1:9">
      <c r="A498" s="1">
        <v>91</v>
      </c>
      <c r="B498" s="13" t="s">
        <v>352</v>
      </c>
      <c r="D498" s="13" t="s">
        <v>353</v>
      </c>
      <c r="E498" s="1" t="s">
        <v>354</v>
      </c>
      <c r="G498" s="31">
        <v>23</v>
      </c>
      <c r="H498" s="31">
        <f>F498*G498</f>
        <v>0</v>
      </c>
      <c r="I498" s="4">
        <v>0</v>
      </c>
    </row>
    <row r="499" spans="1:9">
      <c r="D499" s="13" t="s">
        <v>355</v>
      </c>
    </row>
    <row r="500" spans="1:9" ht="10.5">
      <c r="A500" s="38" t="s">
        <v>121</v>
      </c>
      <c r="B500" s="39"/>
      <c r="C500" s="40"/>
      <c r="D500" s="39"/>
      <c r="E500" s="40"/>
      <c r="F500" s="69"/>
      <c r="G500" s="69"/>
      <c r="H500" s="70">
        <f>SUM(H497:H499)</f>
        <v>0</v>
      </c>
      <c r="I500" s="41">
        <f>SUM(I497:I499)</f>
        <v>0</v>
      </c>
    </row>
    <row r="502" spans="1:9" ht="10.5">
      <c r="A502" s="38" t="s">
        <v>356</v>
      </c>
      <c r="B502" s="49"/>
      <c r="C502" s="50"/>
      <c r="D502" s="49"/>
      <c r="E502" s="51"/>
      <c r="F502" s="71">
        <v>0.21</v>
      </c>
      <c r="G502" s="63"/>
      <c r="H502" s="63" t="s">
        <v>357</v>
      </c>
      <c r="I502" s="52" t="s">
        <v>16</v>
      </c>
    </row>
    <row r="503" spans="1:9" ht="10.5">
      <c r="A503" s="36"/>
      <c r="B503" s="42" t="s">
        <v>26</v>
      </c>
      <c r="C503" s="43"/>
      <c r="D503" s="42"/>
      <c r="E503" s="53"/>
      <c r="F503" s="65">
        <f>H503-G503</f>
        <v>0</v>
      </c>
      <c r="G503" s="65"/>
      <c r="H503" s="65">
        <f>SUMIF(A:A,"Oddíl celkem",H:H)</f>
        <v>0</v>
      </c>
      <c r="I503" s="54"/>
    </row>
    <row r="504" spans="1:9" ht="10.5">
      <c r="A504" s="44"/>
      <c r="B504" s="45" t="s">
        <v>358</v>
      </c>
      <c r="C504" s="46"/>
      <c r="D504" s="45"/>
      <c r="E504" s="55"/>
      <c r="F504" s="66">
        <f>F503*0.21</f>
        <v>0</v>
      </c>
      <c r="G504" s="66"/>
      <c r="H504" s="66">
        <f>F504+G504</f>
        <v>0</v>
      </c>
      <c r="I504" s="56"/>
    </row>
    <row r="505" spans="1:9" ht="10.5">
      <c r="A505" s="36"/>
      <c r="B505" s="42"/>
      <c r="C505" s="43"/>
      <c r="D505" s="42"/>
      <c r="E505" s="37"/>
      <c r="F505" s="59"/>
      <c r="G505" s="59"/>
      <c r="H505" s="59"/>
      <c r="I505" s="47"/>
    </row>
    <row r="506" spans="1:9" ht="10.5">
      <c r="A506" s="36"/>
      <c r="B506" s="42" t="s">
        <v>359</v>
      </c>
      <c r="C506" s="43"/>
      <c r="D506" s="42"/>
      <c r="E506" s="37"/>
      <c r="F506" s="59">
        <f>F504+F503</f>
        <v>0</v>
      </c>
      <c r="G506" s="59"/>
      <c r="H506" s="59">
        <f>H504+H503</f>
        <v>0</v>
      </c>
      <c r="I506" s="47">
        <f>SUMIF(A:A,"Oddíl celkem",I:I)</f>
        <v>199.04461999999998</v>
      </c>
    </row>
    <row r="507" spans="1:9" ht="10.5">
      <c r="A507" s="44"/>
      <c r="B507" s="45"/>
      <c r="C507" s="46"/>
      <c r="D507" s="45"/>
      <c r="E507" s="46"/>
      <c r="F507" s="61"/>
      <c r="G507" s="61"/>
      <c r="H507" s="61"/>
      <c r="I507" s="48"/>
    </row>
  </sheetData>
  <sheetCalcPr fullCalcOnLoad="1"/>
  <phoneticPr fontId="0" type="noConversion"/>
  <pageMargins left="0.74803149606299213" right="0.74803149606299213" top="0.98425196850393704" bottom="0.59055118110236227" header="0.59055118110236227" footer="0"/>
  <pageSetup paperSize="9" orientation="portrait" horizontalDpi="120" verticalDpi="72" r:id="rId1"/>
  <headerFooter alignWithMargins="0">
    <oddHeader>&amp;LIng.Michaela Pelikánová&amp;CNABÍDKOVÝ ROZPOČET VČ. VÝKAZU VÝMĚR&amp;R&amp;8Datum  :    &amp;D &amp;10
    &amp;8                      Strana  :                 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G138"/>
  <sheetViews>
    <sheetView workbookViewId="0">
      <selection activeCell="A2" sqref="A2"/>
    </sheetView>
  </sheetViews>
  <sheetFormatPr defaultRowHeight="12.5"/>
  <cols>
    <col min="1" max="1" width="13.54296875" customWidth="1"/>
    <col min="2" max="2" width="44.453125" style="17" customWidth="1"/>
    <col min="3" max="3" width="14.453125" style="30" customWidth="1"/>
    <col min="4" max="4" width="13.26953125" style="12" customWidth="1"/>
  </cols>
  <sheetData>
    <row r="1" spans="1:7">
      <c r="A1" s="1" t="s">
        <v>370</v>
      </c>
      <c r="D1" s="10">
        <v>43436</v>
      </c>
      <c r="E1" s="1"/>
      <c r="F1" s="1"/>
      <c r="G1" s="1"/>
    </row>
    <row r="2" spans="1:7">
      <c r="B2" s="18" t="s">
        <v>9</v>
      </c>
      <c r="C2" s="31"/>
      <c r="D2" s="4"/>
      <c r="E2" s="1"/>
      <c r="F2" s="1"/>
      <c r="G2" s="1"/>
    </row>
    <row r="3" spans="1:7">
      <c r="A3" s="1"/>
      <c r="B3" s="18" t="s">
        <v>15</v>
      </c>
      <c r="C3" s="31"/>
      <c r="D3" s="4"/>
      <c r="E3" s="1"/>
      <c r="F3" s="1"/>
      <c r="G3" s="1"/>
    </row>
    <row r="4" spans="1:7">
      <c r="A4" s="1" t="s">
        <v>10</v>
      </c>
      <c r="B4" s="13" t="str">
        <f>'Položkový rozpočet'!D1</f>
        <v xml:space="preserve">623 - Horní Slavkov-hospodaření s dešťovou vodou-1.etapa                    </v>
      </c>
      <c r="C4" s="31"/>
      <c r="D4" s="4"/>
      <c r="E4" s="1"/>
      <c r="F4" s="1"/>
      <c r="G4" s="1"/>
    </row>
    <row r="5" spans="1:7">
      <c r="A5" s="1" t="s">
        <v>11</v>
      </c>
      <c r="B5" s="13" t="str">
        <f>'Položkový rozpočet'!D2</f>
        <v xml:space="preserve">6230020 - D2.SO 786-ZŠ Školní-nádrže+dešť.kanal.+výtl.vody                     </v>
      </c>
      <c r="C5" s="31"/>
      <c r="D5" s="4"/>
      <c r="E5" s="1"/>
      <c r="F5" s="1"/>
      <c r="G5" s="1"/>
    </row>
    <row r="6" spans="1:7">
      <c r="A6" s="1"/>
      <c r="B6" s="11"/>
      <c r="C6" s="31"/>
      <c r="D6" s="4"/>
      <c r="E6" s="1"/>
      <c r="F6" s="1"/>
      <c r="G6" s="1"/>
    </row>
    <row r="7" spans="1:7">
      <c r="A7" s="6" t="s">
        <v>12</v>
      </c>
      <c r="B7" s="19" t="s">
        <v>13</v>
      </c>
      <c r="C7" s="32" t="s">
        <v>14</v>
      </c>
      <c r="D7" s="8" t="s">
        <v>16</v>
      </c>
      <c r="E7" s="1"/>
      <c r="F7" s="1"/>
      <c r="G7" s="1"/>
    </row>
    <row r="8" spans="1:7">
      <c r="B8" s="11"/>
      <c r="C8" s="31"/>
      <c r="D8" s="4"/>
      <c r="E8" s="1"/>
      <c r="F8" s="1"/>
      <c r="G8" s="1"/>
    </row>
    <row r="9" spans="1:7">
      <c r="A9" s="11">
        <f>'Položkový rozpočet'!A6</f>
        <v>1</v>
      </c>
      <c r="B9" s="13" t="str">
        <f>'Položkový rozpočet'!B6</f>
        <v xml:space="preserve">ZEMNI PRACE STAVEBNI                              </v>
      </c>
      <c r="C9" s="31">
        <f>'Položkový rozpočet'!H113</f>
        <v>0</v>
      </c>
      <c r="D9" s="4">
        <f>'Položkový rozpočet'!I113</f>
        <v>114.12107</v>
      </c>
      <c r="E9" s="1"/>
      <c r="F9" s="1"/>
      <c r="G9" s="1"/>
    </row>
    <row r="10" spans="1:7" s="1" customFormat="1" ht="10">
      <c r="A10" s="1">
        <f>'Položkový rozpočet'!A115</f>
        <v>3</v>
      </c>
      <c r="B10" s="13" t="str">
        <f>'Položkový rozpočet'!B115</f>
        <v xml:space="preserve">SVISLE KONSTRUKCE                                 </v>
      </c>
      <c r="C10" s="31">
        <f>'Položkový rozpočet'!H155</f>
        <v>0</v>
      </c>
      <c r="D10" s="4">
        <f>'Položkový rozpočet'!I155</f>
        <v>45.301479999999998</v>
      </c>
    </row>
    <row r="11" spans="1:7" s="1" customFormat="1" ht="10">
      <c r="A11" s="1">
        <f>'Položkový rozpočet'!A157</f>
        <v>4</v>
      </c>
      <c r="B11" s="13" t="str">
        <f>'Položkový rozpočet'!B157</f>
        <v xml:space="preserve">VODOROVNE KONSTRUKCE                              </v>
      </c>
      <c r="C11" s="31">
        <f>'Položkový rozpočet'!H184</f>
        <v>0</v>
      </c>
      <c r="D11" s="4">
        <f>'Položkový rozpočet'!I184</f>
        <v>30.865490000000001</v>
      </c>
    </row>
    <row r="12" spans="1:7" s="1" customFormat="1" ht="10">
      <c r="A12" s="1">
        <f>'Položkový rozpočet'!A186</f>
        <v>8</v>
      </c>
      <c r="B12" s="13" t="str">
        <f>'Položkový rozpočet'!B186</f>
        <v xml:space="preserve">POTRUBI                                           </v>
      </c>
      <c r="C12" s="31">
        <f>'Položkový rozpočet'!H384</f>
        <v>0</v>
      </c>
      <c r="D12" s="4">
        <f>'Položkový rozpočet'!I384</f>
        <v>8.2331999999999947</v>
      </c>
    </row>
    <row r="13" spans="1:7" s="1" customFormat="1" ht="10">
      <c r="A13" s="1">
        <f>'Položkový rozpočet'!A386</f>
        <v>99</v>
      </c>
      <c r="B13" s="13" t="str">
        <f>'Položkový rozpočet'!B386</f>
        <v xml:space="preserve">PRESUN HMOT                                       </v>
      </c>
      <c r="C13" s="31">
        <f>'Položkový rozpočet'!H389</f>
        <v>0</v>
      </c>
      <c r="D13" s="4">
        <f>'Položkový rozpočet'!I389</f>
        <v>0</v>
      </c>
    </row>
    <row r="14" spans="1:7" s="1" customFormat="1" ht="10">
      <c r="A14" s="1">
        <f>'Položkový rozpočet'!A391</f>
        <v>621</v>
      </c>
      <c r="B14" s="13" t="str">
        <f>'Položkový rozpočet'!B391</f>
        <v xml:space="preserve">21-M ELEKTROMONTAZE                    </v>
      </c>
      <c r="C14" s="31">
        <f>'Položkový rozpočet'!H397</f>
        <v>0</v>
      </c>
      <c r="D14" s="4">
        <f>'Položkový rozpočet'!I397</f>
        <v>4.4999999999999999E-4</v>
      </c>
    </row>
    <row r="15" spans="1:7" s="1" customFormat="1" ht="10">
      <c r="A15" s="1">
        <f>'Položkový rozpočet'!A399</f>
        <v>646</v>
      </c>
      <c r="B15" s="13" t="str">
        <f>'Položkový rozpočet'!B399</f>
        <v xml:space="preserve">46-M ZEMNI PRACE PRO ELEKROMONTAZE                </v>
      </c>
      <c r="C15" s="31">
        <f>'Položkový rozpočet'!H403</f>
        <v>0</v>
      </c>
      <c r="D15" s="4">
        <f>'Položkový rozpočet'!I403</f>
        <v>0</v>
      </c>
    </row>
    <row r="16" spans="1:7" s="1" customFormat="1" ht="10">
      <c r="A16" s="1">
        <f>'Položkový rozpočet'!A405</f>
        <v>711</v>
      </c>
      <c r="B16" s="13" t="str">
        <f>'Položkový rozpočet'!B405</f>
        <v xml:space="preserve">IZOLACE PROTI VODE A VLHKOSTI                     </v>
      </c>
      <c r="C16" s="31">
        <f>'Položkový rozpočet'!H426</f>
        <v>0</v>
      </c>
      <c r="D16" s="4">
        <f>'Položkový rozpočet'!I426</f>
        <v>5.3989999999999996E-2</v>
      </c>
    </row>
    <row r="17" spans="1:4" s="1" customFormat="1" ht="10">
      <c r="A17" s="1">
        <f>'Položkový rozpočet'!A428</f>
        <v>721</v>
      </c>
      <c r="B17" s="13" t="str">
        <f>'Položkový rozpočet'!B428</f>
        <v xml:space="preserve">VNITRNI KANALIZACE                                </v>
      </c>
      <c r="C17" s="31">
        <f>'Položkový rozpočet'!H438</f>
        <v>0</v>
      </c>
      <c r="D17" s="4">
        <f>'Položkový rozpočet'!I438</f>
        <v>3.5619999999999999E-2</v>
      </c>
    </row>
    <row r="18" spans="1:4" s="1" customFormat="1" ht="10">
      <c r="A18" s="1">
        <f>'Položkový rozpočet'!A440</f>
        <v>722</v>
      </c>
      <c r="B18" s="13" t="str">
        <f>'Položkový rozpočet'!B440</f>
        <v xml:space="preserve">VNITRNI VODOVOD                                   </v>
      </c>
      <c r="C18" s="31">
        <f>'Položkový rozpočet'!H469</f>
        <v>0</v>
      </c>
      <c r="D18" s="4">
        <f>'Položkový rozpočet'!I469</f>
        <v>2.0330000000000001E-2</v>
      </c>
    </row>
    <row r="19" spans="1:4" s="1" customFormat="1" ht="10">
      <c r="A19" s="1">
        <f>'Položkový rozpočet'!A471</f>
        <v>724</v>
      </c>
      <c r="B19" s="13" t="str">
        <f>'Položkový rozpočet'!B471</f>
        <v xml:space="preserve">STROJNI VYBAVENI                                  </v>
      </c>
      <c r="C19" s="31">
        <f>'Položkový rozpočet'!H483</f>
        <v>0</v>
      </c>
      <c r="D19" s="4">
        <f>'Položkový rozpočet'!I483</f>
        <v>0.23182</v>
      </c>
    </row>
    <row r="20" spans="1:4" s="1" customFormat="1" ht="10">
      <c r="A20" s="1">
        <f>'Položkový rozpočet'!A485</f>
        <v>764</v>
      </c>
      <c r="B20" s="13" t="str">
        <f>'Položkový rozpočet'!B485</f>
        <v xml:space="preserve">KONSTRUKCE KLEMPIRSKE                             </v>
      </c>
      <c r="C20" s="31">
        <f>'Položkový rozpočet'!H494</f>
        <v>0</v>
      </c>
      <c r="D20" s="4">
        <f>'Položkový rozpočet'!I494</f>
        <v>0.18117</v>
      </c>
    </row>
    <row r="21" spans="1:4" s="1" customFormat="1" ht="10">
      <c r="A21" s="1">
        <f>'Položkový rozpočet'!A496</f>
        <v>998</v>
      </c>
      <c r="B21" s="13" t="str">
        <f>'Položkový rozpočet'!B496</f>
        <v xml:space="preserve">DOPOČTY PRIRAZEK                                  </v>
      </c>
      <c r="C21" s="31">
        <f>'Položkový rozpočet'!H500</f>
        <v>0</v>
      </c>
      <c r="D21" s="4">
        <f>'Položkový rozpočet'!I500</f>
        <v>0</v>
      </c>
    </row>
    <row r="22" spans="1:4" s="1" customFormat="1" ht="10">
      <c r="B22" s="11"/>
      <c r="C22" s="31"/>
      <c r="D22" s="4"/>
    </row>
    <row r="23" spans="1:4" s="1" customFormat="1" ht="10.5">
      <c r="A23" s="38" t="s">
        <v>356</v>
      </c>
      <c r="B23" s="62"/>
      <c r="C23" s="63" t="s">
        <v>8</v>
      </c>
      <c r="D23" s="64" t="s">
        <v>16</v>
      </c>
    </row>
    <row r="24" spans="1:4" s="1" customFormat="1" ht="10.5">
      <c r="A24" s="36"/>
      <c r="B24" s="58" t="s">
        <v>26</v>
      </c>
      <c r="C24" s="65">
        <f>'Položkový rozpočet'!H503</f>
        <v>0</v>
      </c>
      <c r="D24" s="54"/>
    </row>
    <row r="25" spans="1:4" s="1" customFormat="1" ht="10.5">
      <c r="A25" s="36"/>
      <c r="B25" s="58" t="s">
        <v>371</v>
      </c>
      <c r="C25" s="65">
        <f>'Položkový rozpočet'!F504</f>
        <v>0</v>
      </c>
      <c r="D25" s="54"/>
    </row>
    <row r="26" spans="1:4" s="1" customFormat="1" ht="10.5">
      <c r="A26" s="44"/>
      <c r="B26" s="60"/>
      <c r="C26" s="66"/>
      <c r="D26" s="56"/>
    </row>
    <row r="27" spans="1:4" s="1" customFormat="1" ht="10.5">
      <c r="A27" s="44"/>
      <c r="B27" s="60" t="s">
        <v>359</v>
      </c>
      <c r="C27" s="61">
        <f>C26+C25+C24</f>
        <v>0</v>
      </c>
      <c r="D27" s="48">
        <f>'Položkový rozpočet'!I506</f>
        <v>199.04461999999998</v>
      </c>
    </row>
    <row r="28" spans="1:4" s="1" customFormat="1" ht="10">
      <c r="B28" s="11"/>
      <c r="C28" s="31"/>
      <c r="D28" s="4"/>
    </row>
    <row r="29" spans="1:4" s="1" customFormat="1" ht="10">
      <c r="B29" s="11"/>
      <c r="C29" s="31"/>
      <c r="D29" s="4"/>
    </row>
    <row r="30" spans="1:4" s="1" customFormat="1" ht="10">
      <c r="B30" s="11"/>
      <c r="C30" s="31"/>
      <c r="D30" s="4"/>
    </row>
    <row r="31" spans="1:4" s="1" customFormat="1" ht="10">
      <c r="B31" s="11"/>
      <c r="C31" s="31"/>
      <c r="D31" s="4"/>
    </row>
    <row r="32" spans="1:4" s="1" customFormat="1" ht="10">
      <c r="B32" s="11"/>
      <c r="C32" s="31"/>
      <c r="D32" s="4"/>
    </row>
    <row r="33" spans="2:4" s="1" customFormat="1" ht="10">
      <c r="B33" s="11"/>
      <c r="C33" s="31"/>
      <c r="D33" s="4"/>
    </row>
    <row r="34" spans="2:4" s="1" customFormat="1" ht="10">
      <c r="B34" s="11"/>
      <c r="C34" s="31"/>
      <c r="D34" s="4"/>
    </row>
    <row r="35" spans="2:4" s="1" customFormat="1" ht="10">
      <c r="B35" s="11"/>
      <c r="C35" s="31"/>
      <c r="D35" s="4"/>
    </row>
    <row r="36" spans="2:4" s="1" customFormat="1" ht="10">
      <c r="B36" s="11"/>
      <c r="C36" s="31"/>
      <c r="D36" s="4"/>
    </row>
    <row r="37" spans="2:4" s="1" customFormat="1" ht="10">
      <c r="B37" s="11"/>
      <c r="C37" s="31"/>
      <c r="D37" s="4"/>
    </row>
    <row r="38" spans="2:4" s="1" customFormat="1" ht="10">
      <c r="B38" s="11"/>
      <c r="C38" s="31"/>
      <c r="D38" s="4"/>
    </row>
    <row r="39" spans="2:4" s="1" customFormat="1" ht="10">
      <c r="B39" s="11"/>
      <c r="C39" s="31"/>
      <c r="D39" s="4"/>
    </row>
    <row r="40" spans="2:4" s="1" customFormat="1" ht="10">
      <c r="B40" s="11"/>
      <c r="C40" s="31"/>
      <c r="D40" s="4"/>
    </row>
    <row r="41" spans="2:4" s="1" customFormat="1" ht="10">
      <c r="B41" s="11"/>
      <c r="C41" s="31"/>
      <c r="D41" s="4"/>
    </row>
    <row r="42" spans="2:4" s="1" customFormat="1" ht="10">
      <c r="B42" s="11"/>
      <c r="C42" s="31"/>
      <c r="D42" s="4"/>
    </row>
    <row r="43" spans="2:4" s="1" customFormat="1" ht="10">
      <c r="B43" s="11"/>
      <c r="C43" s="31"/>
      <c r="D43" s="4"/>
    </row>
    <row r="44" spans="2:4" s="1" customFormat="1" ht="10">
      <c r="B44" s="11"/>
      <c r="C44" s="31"/>
      <c r="D44" s="4"/>
    </row>
    <row r="45" spans="2:4" s="1" customFormat="1" ht="10">
      <c r="B45" s="11"/>
      <c r="C45" s="31"/>
      <c r="D45" s="4"/>
    </row>
    <row r="46" spans="2:4" s="1" customFormat="1" ht="10">
      <c r="B46" s="11"/>
      <c r="C46" s="31"/>
      <c r="D46" s="4"/>
    </row>
    <row r="47" spans="2:4" s="1" customFormat="1" ht="10">
      <c r="B47" s="11"/>
      <c r="C47" s="31"/>
      <c r="D47" s="4"/>
    </row>
    <row r="48" spans="2:4" s="1" customFormat="1" ht="10">
      <c r="B48" s="11"/>
      <c r="C48" s="31"/>
      <c r="D48" s="4"/>
    </row>
    <row r="49" spans="2:4" s="1" customFormat="1" ht="10">
      <c r="B49" s="11"/>
      <c r="C49" s="31"/>
      <c r="D49" s="4"/>
    </row>
    <row r="50" spans="2:4" s="1" customFormat="1" ht="10">
      <c r="B50" s="11"/>
      <c r="C50" s="31"/>
      <c r="D50" s="4"/>
    </row>
    <row r="51" spans="2:4" s="1" customFormat="1" ht="10">
      <c r="B51" s="11"/>
      <c r="C51" s="31"/>
      <c r="D51" s="4"/>
    </row>
    <row r="52" spans="2:4" s="1" customFormat="1" ht="10">
      <c r="B52" s="11"/>
      <c r="C52" s="31"/>
      <c r="D52" s="4"/>
    </row>
    <row r="53" spans="2:4" s="1" customFormat="1" ht="10">
      <c r="B53" s="11"/>
      <c r="C53" s="31"/>
      <c r="D53" s="4"/>
    </row>
    <row r="54" spans="2:4" s="1" customFormat="1" ht="10">
      <c r="B54" s="11"/>
      <c r="C54" s="31"/>
      <c r="D54" s="4"/>
    </row>
    <row r="55" spans="2:4" s="1" customFormat="1" ht="10">
      <c r="B55" s="11"/>
      <c r="C55" s="31"/>
      <c r="D55" s="4"/>
    </row>
    <row r="56" spans="2:4" s="1" customFormat="1" ht="10">
      <c r="B56" s="11"/>
      <c r="C56" s="31"/>
      <c r="D56" s="4"/>
    </row>
    <row r="57" spans="2:4" s="1" customFormat="1" ht="10">
      <c r="B57" s="11"/>
      <c r="C57" s="31"/>
      <c r="D57" s="4"/>
    </row>
    <row r="58" spans="2:4" s="1" customFormat="1" ht="10">
      <c r="B58" s="11"/>
      <c r="C58" s="31"/>
      <c r="D58" s="4"/>
    </row>
    <row r="59" spans="2:4" s="1" customFormat="1" ht="10">
      <c r="B59" s="11"/>
      <c r="C59" s="31"/>
      <c r="D59" s="4"/>
    </row>
    <row r="60" spans="2:4" s="1" customFormat="1" ht="10">
      <c r="B60" s="11"/>
      <c r="C60" s="31"/>
      <c r="D60" s="4"/>
    </row>
    <row r="61" spans="2:4" s="1" customFormat="1" ht="10">
      <c r="B61" s="11"/>
      <c r="C61" s="31"/>
      <c r="D61" s="4"/>
    </row>
    <row r="62" spans="2:4" s="1" customFormat="1" ht="10">
      <c r="B62" s="11"/>
      <c r="C62" s="31"/>
      <c r="D62" s="4"/>
    </row>
    <row r="63" spans="2:4" s="1" customFormat="1" ht="10">
      <c r="B63" s="11"/>
      <c r="C63" s="31"/>
      <c r="D63" s="4"/>
    </row>
    <row r="64" spans="2:4" s="1" customFormat="1" ht="10">
      <c r="B64" s="11"/>
      <c r="C64" s="31"/>
      <c r="D64" s="4"/>
    </row>
    <row r="65" spans="2:4" s="1" customFormat="1" ht="10">
      <c r="B65" s="11"/>
      <c r="C65" s="31"/>
      <c r="D65" s="4"/>
    </row>
    <row r="66" spans="2:4" s="1" customFormat="1" ht="10">
      <c r="B66" s="11"/>
      <c r="C66" s="31"/>
      <c r="D66" s="4"/>
    </row>
    <row r="67" spans="2:4" s="1" customFormat="1" ht="10">
      <c r="B67" s="11"/>
      <c r="C67" s="31"/>
      <c r="D67" s="4"/>
    </row>
    <row r="68" spans="2:4" s="1" customFormat="1" ht="10">
      <c r="B68" s="11"/>
      <c r="C68" s="31"/>
      <c r="D68" s="4"/>
    </row>
    <row r="69" spans="2:4" s="1" customFormat="1" ht="10">
      <c r="B69" s="11"/>
      <c r="C69" s="31"/>
      <c r="D69" s="4"/>
    </row>
    <row r="70" spans="2:4" s="1" customFormat="1" ht="10">
      <c r="B70" s="11"/>
      <c r="C70" s="31"/>
      <c r="D70" s="4"/>
    </row>
    <row r="71" spans="2:4" s="1" customFormat="1" ht="10">
      <c r="B71" s="11"/>
      <c r="C71" s="31"/>
      <c r="D71" s="4"/>
    </row>
    <row r="72" spans="2:4" s="1" customFormat="1" ht="10">
      <c r="B72" s="11"/>
      <c r="C72" s="31"/>
      <c r="D72" s="4"/>
    </row>
    <row r="73" spans="2:4" s="1" customFormat="1" ht="10">
      <c r="B73" s="11"/>
      <c r="C73" s="31"/>
      <c r="D73" s="4"/>
    </row>
    <row r="74" spans="2:4" s="1" customFormat="1" ht="10">
      <c r="B74" s="11"/>
      <c r="C74" s="31"/>
      <c r="D74" s="4"/>
    </row>
    <row r="75" spans="2:4" s="1" customFormat="1" ht="10">
      <c r="B75" s="11"/>
      <c r="C75" s="31"/>
      <c r="D75" s="4"/>
    </row>
    <row r="76" spans="2:4" s="1" customFormat="1" ht="10">
      <c r="B76" s="11"/>
      <c r="C76" s="31"/>
      <c r="D76" s="4"/>
    </row>
    <row r="77" spans="2:4" s="1" customFormat="1" ht="10">
      <c r="B77" s="11"/>
      <c r="C77" s="31"/>
      <c r="D77" s="4"/>
    </row>
    <row r="78" spans="2:4" s="1" customFormat="1" ht="10">
      <c r="B78" s="11"/>
      <c r="C78" s="31"/>
      <c r="D78" s="4"/>
    </row>
    <row r="79" spans="2:4" s="1" customFormat="1" ht="10">
      <c r="B79" s="11"/>
      <c r="C79" s="31"/>
      <c r="D79" s="4"/>
    </row>
    <row r="80" spans="2:4" s="1" customFormat="1" ht="10">
      <c r="B80" s="11"/>
      <c r="C80" s="31"/>
      <c r="D80" s="4"/>
    </row>
    <row r="81" spans="2:4" s="1" customFormat="1" ht="10">
      <c r="B81" s="11"/>
      <c r="C81" s="31"/>
      <c r="D81" s="4"/>
    </row>
    <row r="82" spans="2:4" s="1" customFormat="1" ht="10">
      <c r="B82" s="11"/>
      <c r="C82" s="31"/>
      <c r="D82" s="4"/>
    </row>
    <row r="83" spans="2:4" s="1" customFormat="1" ht="10">
      <c r="B83" s="11"/>
      <c r="C83" s="31"/>
      <c r="D83" s="4"/>
    </row>
    <row r="84" spans="2:4" s="1" customFormat="1" ht="10">
      <c r="B84" s="11"/>
      <c r="C84" s="31"/>
      <c r="D84" s="4"/>
    </row>
    <row r="85" spans="2:4" s="1" customFormat="1" ht="10">
      <c r="B85" s="11"/>
      <c r="C85" s="31"/>
      <c r="D85" s="4"/>
    </row>
    <row r="86" spans="2:4" s="1" customFormat="1" ht="10">
      <c r="B86" s="11"/>
      <c r="C86" s="31"/>
      <c r="D86" s="4"/>
    </row>
    <row r="87" spans="2:4" s="1" customFormat="1" ht="10">
      <c r="B87" s="11"/>
      <c r="C87" s="31"/>
      <c r="D87" s="4"/>
    </row>
    <row r="88" spans="2:4" s="1" customFormat="1" ht="10">
      <c r="B88" s="11"/>
      <c r="C88" s="31"/>
      <c r="D88" s="4"/>
    </row>
    <row r="89" spans="2:4" s="1" customFormat="1" ht="10">
      <c r="B89" s="11"/>
      <c r="C89" s="31"/>
      <c r="D89" s="4"/>
    </row>
    <row r="90" spans="2:4" s="1" customFormat="1" ht="10">
      <c r="B90" s="11"/>
      <c r="C90" s="31"/>
      <c r="D90" s="4"/>
    </row>
    <row r="91" spans="2:4" s="1" customFormat="1" ht="10">
      <c r="B91" s="11"/>
      <c r="C91" s="31"/>
      <c r="D91" s="4"/>
    </row>
    <row r="92" spans="2:4" s="1" customFormat="1" ht="10">
      <c r="B92" s="11"/>
      <c r="C92" s="31"/>
      <c r="D92" s="4"/>
    </row>
    <row r="93" spans="2:4" s="1" customFormat="1" ht="10">
      <c r="B93" s="11"/>
      <c r="C93" s="31"/>
      <c r="D93" s="4"/>
    </row>
    <row r="94" spans="2:4" s="1" customFormat="1" ht="10">
      <c r="B94" s="11"/>
      <c r="C94" s="31"/>
      <c r="D94" s="4"/>
    </row>
    <row r="95" spans="2:4" s="1" customFormat="1" ht="10">
      <c r="B95" s="11"/>
      <c r="C95" s="31"/>
      <c r="D95" s="4"/>
    </row>
    <row r="96" spans="2:4" s="1" customFormat="1" ht="10">
      <c r="B96" s="11"/>
      <c r="C96" s="31"/>
      <c r="D96" s="4"/>
    </row>
    <row r="97" spans="2:4" s="1" customFormat="1" ht="10">
      <c r="B97" s="11"/>
      <c r="C97" s="31"/>
      <c r="D97" s="4"/>
    </row>
    <row r="98" spans="2:4" s="1" customFormat="1" ht="10">
      <c r="B98" s="11"/>
      <c r="C98" s="31"/>
      <c r="D98" s="4"/>
    </row>
    <row r="99" spans="2:4" s="1" customFormat="1" ht="10">
      <c r="B99" s="11"/>
      <c r="C99" s="31"/>
      <c r="D99" s="4"/>
    </row>
    <row r="100" spans="2:4" s="1" customFormat="1" ht="10">
      <c r="B100" s="11"/>
      <c r="C100" s="31"/>
      <c r="D100" s="4"/>
    </row>
    <row r="101" spans="2:4" s="1" customFormat="1" ht="10">
      <c r="B101" s="11"/>
      <c r="C101" s="31"/>
      <c r="D101" s="4"/>
    </row>
    <row r="102" spans="2:4" s="1" customFormat="1" ht="10">
      <c r="B102" s="11"/>
      <c r="C102" s="31"/>
      <c r="D102" s="4"/>
    </row>
    <row r="103" spans="2:4" s="1" customFormat="1" ht="10">
      <c r="B103" s="11"/>
      <c r="C103" s="31"/>
      <c r="D103" s="4"/>
    </row>
    <row r="104" spans="2:4" s="1" customFormat="1" ht="10">
      <c r="B104" s="11"/>
      <c r="C104" s="31"/>
      <c r="D104" s="4"/>
    </row>
    <row r="105" spans="2:4" s="1" customFormat="1" ht="10">
      <c r="B105" s="11"/>
      <c r="C105" s="31"/>
      <c r="D105" s="4"/>
    </row>
    <row r="106" spans="2:4" s="1" customFormat="1" ht="10">
      <c r="B106" s="11"/>
      <c r="C106" s="31"/>
      <c r="D106" s="4"/>
    </row>
    <row r="107" spans="2:4" s="1" customFormat="1" ht="10">
      <c r="B107" s="11"/>
      <c r="C107" s="31"/>
      <c r="D107" s="4"/>
    </row>
    <row r="108" spans="2:4" s="1" customFormat="1" ht="10">
      <c r="B108" s="11"/>
      <c r="C108" s="31"/>
      <c r="D108" s="4"/>
    </row>
    <row r="109" spans="2:4" s="1" customFormat="1" ht="10">
      <c r="B109" s="11"/>
      <c r="C109" s="31"/>
      <c r="D109" s="4"/>
    </row>
    <row r="110" spans="2:4" s="1" customFormat="1" ht="10">
      <c r="B110" s="11"/>
      <c r="C110" s="31"/>
      <c r="D110" s="4"/>
    </row>
    <row r="111" spans="2:4" s="1" customFormat="1" ht="10">
      <c r="B111" s="11"/>
      <c r="C111" s="31"/>
      <c r="D111" s="4"/>
    </row>
    <row r="112" spans="2:4" s="1" customFormat="1" ht="10">
      <c r="B112" s="11"/>
      <c r="C112" s="31"/>
      <c r="D112" s="4"/>
    </row>
    <row r="113" spans="2:4" s="1" customFormat="1" ht="10">
      <c r="B113" s="11"/>
      <c r="C113" s="31"/>
      <c r="D113" s="4"/>
    </row>
    <row r="114" spans="2:4" s="1" customFormat="1" ht="10">
      <c r="B114" s="11"/>
      <c r="C114" s="31"/>
      <c r="D114" s="4"/>
    </row>
    <row r="115" spans="2:4" s="1" customFormat="1" ht="10">
      <c r="B115" s="11"/>
      <c r="C115" s="31"/>
      <c r="D115" s="4"/>
    </row>
    <row r="116" spans="2:4" s="1" customFormat="1" ht="10">
      <c r="B116" s="11"/>
      <c r="C116" s="31"/>
      <c r="D116" s="4"/>
    </row>
    <row r="117" spans="2:4" s="1" customFormat="1" ht="10">
      <c r="B117" s="11"/>
      <c r="C117" s="31"/>
      <c r="D117" s="4"/>
    </row>
    <row r="118" spans="2:4" s="1" customFormat="1" ht="10">
      <c r="B118" s="11"/>
      <c r="C118" s="31"/>
      <c r="D118" s="4"/>
    </row>
    <row r="119" spans="2:4" s="1" customFormat="1" ht="10">
      <c r="B119" s="11"/>
      <c r="C119" s="31"/>
      <c r="D119" s="4"/>
    </row>
    <row r="120" spans="2:4" s="1" customFormat="1" ht="10">
      <c r="B120" s="11"/>
      <c r="C120" s="31"/>
      <c r="D120" s="4"/>
    </row>
    <row r="121" spans="2:4" s="1" customFormat="1" ht="10">
      <c r="B121" s="11"/>
      <c r="C121" s="31"/>
      <c r="D121" s="4"/>
    </row>
    <row r="122" spans="2:4" s="1" customFormat="1" ht="10">
      <c r="B122" s="11"/>
      <c r="C122" s="31"/>
      <c r="D122" s="4"/>
    </row>
    <row r="123" spans="2:4" s="1" customFormat="1" ht="10">
      <c r="B123" s="11"/>
      <c r="C123" s="31"/>
      <c r="D123" s="4"/>
    </row>
    <row r="124" spans="2:4" s="1" customFormat="1" ht="10">
      <c r="B124" s="11"/>
      <c r="C124" s="31"/>
      <c r="D124" s="4"/>
    </row>
    <row r="125" spans="2:4" s="1" customFormat="1" ht="10">
      <c r="B125" s="11"/>
      <c r="C125" s="31"/>
      <c r="D125" s="4"/>
    </row>
    <row r="126" spans="2:4" s="1" customFormat="1" ht="10">
      <c r="B126" s="11"/>
      <c r="C126" s="31"/>
      <c r="D126" s="4"/>
    </row>
    <row r="127" spans="2:4" s="1" customFormat="1" ht="10">
      <c r="B127" s="11"/>
      <c r="C127" s="31"/>
      <c r="D127" s="4"/>
    </row>
    <row r="128" spans="2:4" s="1" customFormat="1" ht="10">
      <c r="B128" s="11"/>
      <c r="C128" s="31"/>
      <c r="D128" s="4"/>
    </row>
    <row r="129" spans="2:4" s="1" customFormat="1" ht="10">
      <c r="B129" s="11"/>
      <c r="C129" s="31"/>
      <c r="D129" s="4"/>
    </row>
    <row r="130" spans="2:4" s="1" customFormat="1" ht="10">
      <c r="B130" s="11"/>
      <c r="C130" s="31"/>
      <c r="D130" s="4"/>
    </row>
    <row r="131" spans="2:4" s="1" customFormat="1" ht="10">
      <c r="B131" s="11"/>
      <c r="C131" s="31"/>
      <c r="D131" s="4"/>
    </row>
    <row r="132" spans="2:4" s="1" customFormat="1" ht="10">
      <c r="B132" s="11"/>
      <c r="C132" s="31"/>
      <c r="D132" s="4"/>
    </row>
    <row r="133" spans="2:4" s="1" customFormat="1" ht="10">
      <c r="B133" s="11"/>
      <c r="C133" s="31"/>
      <c r="D133" s="4"/>
    </row>
    <row r="134" spans="2:4" s="1" customFormat="1" ht="10">
      <c r="B134" s="11"/>
      <c r="C134" s="31"/>
      <c r="D134" s="4"/>
    </row>
    <row r="135" spans="2:4" s="1" customFormat="1" ht="10">
      <c r="B135" s="11"/>
      <c r="C135" s="31"/>
      <c r="D135" s="4"/>
    </row>
    <row r="136" spans="2:4" s="1" customFormat="1" ht="10">
      <c r="B136" s="11"/>
      <c r="C136" s="31"/>
      <c r="D136" s="4"/>
    </row>
    <row r="137" spans="2:4" s="1" customFormat="1" ht="10">
      <c r="B137" s="11"/>
      <c r="C137" s="31"/>
      <c r="D137" s="4"/>
    </row>
    <row r="138" spans="2:4" s="1" customFormat="1" ht="10">
      <c r="B138" s="11"/>
      <c r="C138" s="31"/>
      <c r="D138" s="4"/>
    </row>
  </sheetData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2"/>
  <sheetViews>
    <sheetView topLeftCell="A15" workbookViewId="0">
      <selection activeCell="B9" sqref="B9"/>
    </sheetView>
  </sheetViews>
  <sheetFormatPr defaultRowHeight="12.5"/>
  <cols>
    <col min="1" max="1" width="17.26953125" customWidth="1"/>
    <col min="2" max="2" width="21.26953125" customWidth="1"/>
    <col min="3" max="3" width="17.7265625" customWidth="1"/>
    <col min="4" max="4" width="2.26953125" customWidth="1"/>
    <col min="5" max="5" width="12.26953125" customWidth="1"/>
    <col min="6" max="6" width="14.7265625" customWidth="1"/>
  </cols>
  <sheetData>
    <row r="2" spans="1:6">
      <c r="A2" t="s">
        <v>17</v>
      </c>
      <c r="F2" s="20" t="s">
        <v>18</v>
      </c>
    </row>
    <row r="3" spans="1:6">
      <c r="A3" t="s">
        <v>19</v>
      </c>
      <c r="F3" s="20" t="s">
        <v>20</v>
      </c>
    </row>
    <row r="5" spans="1:6">
      <c r="A5" t="str">
        <f>Rekapitulace!$A$1</f>
        <v>Ing.Michaela Pelikánová</v>
      </c>
    </row>
    <row r="8" spans="1:6" ht="126" customHeight="1"/>
    <row r="9" spans="1:6" ht="22.5" customHeight="1">
      <c r="B9" s="21" t="s">
        <v>374</v>
      </c>
    </row>
    <row r="10" spans="1:6" ht="36.75" customHeight="1">
      <c r="B10" t="s">
        <v>21</v>
      </c>
      <c r="C10" s="22" t="str">
        <f>'Položkový rozpočet'!$D$1</f>
        <v xml:space="preserve">623 - Horní Slavkov-hospodaření s dešťovou vodou-1.etapa                    </v>
      </c>
    </row>
    <row r="11" spans="1:6" ht="26.25" customHeight="1">
      <c r="B11" t="s">
        <v>22</v>
      </c>
      <c r="C11" s="22" t="str">
        <f>'Položkový rozpočet'!$D$2</f>
        <v xml:space="preserve">6230020 - D2.SO 786-ZŠ Školní-nádrže+dešť.kanal.+výtl.vody                     </v>
      </c>
    </row>
    <row r="12" spans="1:6" ht="24.75" customHeight="1">
      <c r="B12" t="s">
        <v>23</v>
      </c>
      <c r="C12" t="s">
        <v>360</v>
      </c>
    </row>
    <row r="13" spans="1:6" ht="24.75" customHeight="1">
      <c r="C13" s="24" t="s">
        <v>361</v>
      </c>
    </row>
    <row r="18" spans="1:6" ht="21.75" customHeight="1">
      <c r="A18" s="23"/>
      <c r="B18" s="28" t="s">
        <v>24</v>
      </c>
      <c r="C18" s="29">
        <f>SUM(C19:C21)</f>
        <v>0</v>
      </c>
      <c r="D18" s="28" t="s">
        <v>25</v>
      </c>
    </row>
    <row r="19" spans="1:6" ht="24.75" customHeight="1">
      <c r="B19" t="s">
        <v>26</v>
      </c>
      <c r="C19" s="26">
        <f>'Položkový rozpočet'!H503</f>
        <v>0</v>
      </c>
      <c r="D19" t="s">
        <v>25</v>
      </c>
    </row>
    <row r="20" spans="1:6" ht="24.75" customHeight="1">
      <c r="C20" s="26"/>
    </row>
    <row r="21" spans="1:6">
      <c r="B21" t="s">
        <v>372</v>
      </c>
      <c r="C21" s="26">
        <f>'Položkový rozpočet'!F504</f>
        <v>0</v>
      </c>
      <c r="D21" t="s">
        <v>25</v>
      </c>
    </row>
    <row r="22" spans="1:6" ht="26.25" customHeight="1">
      <c r="B22" t="s">
        <v>27</v>
      </c>
      <c r="C22" s="27">
        <f>'Položkový rozpočet'!I506</f>
        <v>199.04461999999998</v>
      </c>
      <c r="D22" t="s">
        <v>28</v>
      </c>
    </row>
    <row r="31" spans="1:6">
      <c r="E31" t="s">
        <v>29</v>
      </c>
      <c r="F31" t="s">
        <v>362</v>
      </c>
    </row>
    <row r="32" spans="1:6">
      <c r="E32" t="s">
        <v>30</v>
      </c>
      <c r="F32" s="25">
        <v>43436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Položkový rozpočet</vt:lpstr>
      <vt:lpstr>Rekapitulace</vt:lpstr>
      <vt:lpstr>Krycí list</vt:lpstr>
      <vt:lpstr>CenaK</vt:lpstr>
      <vt:lpstr>Datum</vt:lpstr>
      <vt:lpstr>NazevObjektu</vt:lpstr>
      <vt:lpstr>NazevObjektuR</vt:lpstr>
      <vt:lpstr>NazevStavby</vt:lpstr>
      <vt:lpstr>NazevStavbyR</vt:lpstr>
      <vt:lpstr>'Položkový rozpočet'!Názvy_tisku</vt:lpstr>
      <vt:lpstr>PolBegin</vt:lpstr>
      <vt:lpstr>PolBeginR</vt:lpstr>
      <vt:lpstr>StrediskoK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2004-04-17T21:26:00Z</cp:lastPrinted>
  <dcterms:created xsi:type="dcterms:W3CDTF">1999-10-27T12:59:00Z</dcterms:created>
  <dcterms:modified xsi:type="dcterms:W3CDTF">2018-12-02T14:49:46Z</dcterms:modified>
</cp:coreProperties>
</file>